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sfonsecam_grupoins_com/Documents/Documentos/INS SERVICIOS 2023/1. RED DE MULTIASISTENCIA/2023XE-000001 TAXI/04. Análisis (Técnico y Legal) - Evaluación/"/>
    </mc:Choice>
  </mc:AlternateContent>
  <xr:revisionPtr revIDLastSave="159" documentId="14_{E33809E3-339E-418D-BE37-3F060F0360C7}" xr6:coauthVersionLast="47" xr6:coauthVersionMax="47" xr10:uidLastSave="{E6A48687-EBB1-4EB6-ADA4-4C366E20551F}"/>
  <bookViews>
    <workbookView xWindow="1900" yWindow="750" windowWidth="10620" windowHeight="10050" activeTab="2" xr2:uid="{01B6DB8F-38EB-4EDF-8CC6-3A6A5873C810}"/>
  </bookViews>
  <sheets>
    <sheet name="Ofertas" sheetId="1" r:id="rId1"/>
    <sheet name="Taxi" sheetId="2" r:id="rId2"/>
    <sheet name="Buseta" sheetId="3" r:id="rId3"/>
  </sheets>
  <definedNames>
    <definedName name="_xlnm._FilterDatabase" localSheetId="2" hidden="1">Buseta!$A$1:$V$37</definedName>
    <definedName name="_xlnm._FilterDatabase" localSheetId="1" hidden="1">Taxi!$A$1:$W$62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" l="1"/>
  <c r="V30" i="3" l="1"/>
  <c r="V4" i="3"/>
  <c r="V5" i="3"/>
  <c r="V6" i="3"/>
  <c r="V7" i="3"/>
  <c r="V12" i="3"/>
  <c r="V13" i="3"/>
  <c r="V14" i="3"/>
  <c r="V16" i="3"/>
  <c r="V17" i="3"/>
  <c r="V23" i="3"/>
  <c r="V28" i="3"/>
  <c r="V32" i="3"/>
  <c r="V37" i="3"/>
  <c r="V2" i="3"/>
  <c r="W16" i="2"/>
  <c r="U46" i="2"/>
  <c r="W46" i="2"/>
  <c r="B46" i="2"/>
  <c r="C46" i="2"/>
  <c r="D46" i="2"/>
  <c r="E46" i="2"/>
  <c r="F46" i="2"/>
  <c r="G46" i="2"/>
  <c r="H46" i="2"/>
  <c r="I46" i="2"/>
  <c r="J46" i="2"/>
  <c r="K46" i="2"/>
  <c r="L46" i="2"/>
  <c r="M46" i="2"/>
  <c r="R46" i="2"/>
  <c r="T46" i="2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2" i="3"/>
  <c r="R7" i="3"/>
  <c r="B23" i="3"/>
  <c r="C23" i="3"/>
  <c r="D23" i="3"/>
  <c r="E23" i="3"/>
  <c r="F23" i="3"/>
  <c r="G23" i="3"/>
  <c r="H23" i="3"/>
  <c r="I23" i="3"/>
  <c r="J23" i="3"/>
  <c r="K23" i="3"/>
  <c r="L23" i="3"/>
  <c r="M23" i="3"/>
  <c r="R23" i="3"/>
  <c r="U23" i="3"/>
  <c r="B24" i="3"/>
  <c r="C24" i="3"/>
  <c r="D24" i="3"/>
  <c r="E24" i="3"/>
  <c r="F24" i="3"/>
  <c r="G24" i="3"/>
  <c r="H24" i="3"/>
  <c r="I24" i="3"/>
  <c r="J24" i="3"/>
  <c r="K24" i="3"/>
  <c r="L24" i="3"/>
  <c r="M24" i="3"/>
  <c r="R24" i="3"/>
  <c r="U24" i="3"/>
  <c r="B25" i="3"/>
  <c r="C25" i="3"/>
  <c r="D25" i="3"/>
  <c r="E25" i="3"/>
  <c r="F25" i="3"/>
  <c r="G25" i="3"/>
  <c r="H25" i="3"/>
  <c r="I25" i="3"/>
  <c r="J25" i="3"/>
  <c r="K25" i="3"/>
  <c r="L25" i="3"/>
  <c r="M25" i="3"/>
  <c r="R25" i="3"/>
  <c r="U25" i="3"/>
  <c r="B26" i="3"/>
  <c r="C26" i="3"/>
  <c r="D26" i="3"/>
  <c r="E26" i="3"/>
  <c r="F26" i="3"/>
  <c r="G26" i="3"/>
  <c r="H26" i="3"/>
  <c r="I26" i="3"/>
  <c r="J26" i="3"/>
  <c r="K26" i="3"/>
  <c r="L26" i="3"/>
  <c r="M26" i="3"/>
  <c r="R26" i="3"/>
  <c r="U26" i="3"/>
  <c r="B27" i="3"/>
  <c r="C27" i="3"/>
  <c r="D27" i="3"/>
  <c r="E27" i="3"/>
  <c r="F27" i="3"/>
  <c r="G27" i="3"/>
  <c r="H27" i="3"/>
  <c r="I27" i="3"/>
  <c r="J27" i="3"/>
  <c r="K27" i="3"/>
  <c r="L27" i="3"/>
  <c r="M27" i="3"/>
  <c r="R27" i="3"/>
  <c r="U27" i="3"/>
  <c r="B28" i="3"/>
  <c r="C28" i="3"/>
  <c r="D28" i="3"/>
  <c r="E28" i="3"/>
  <c r="F28" i="3"/>
  <c r="G28" i="3"/>
  <c r="H28" i="3"/>
  <c r="I28" i="3"/>
  <c r="J28" i="3"/>
  <c r="K28" i="3"/>
  <c r="L28" i="3"/>
  <c r="M28" i="3"/>
  <c r="R28" i="3"/>
  <c r="U28" i="3"/>
  <c r="B29" i="3"/>
  <c r="C29" i="3"/>
  <c r="D29" i="3"/>
  <c r="E29" i="3"/>
  <c r="F29" i="3"/>
  <c r="G29" i="3"/>
  <c r="H29" i="3"/>
  <c r="I29" i="3"/>
  <c r="J29" i="3"/>
  <c r="K29" i="3"/>
  <c r="L29" i="3"/>
  <c r="M29" i="3"/>
  <c r="R29" i="3"/>
  <c r="U29" i="3"/>
  <c r="B30" i="3"/>
  <c r="C30" i="3"/>
  <c r="D30" i="3"/>
  <c r="E30" i="3"/>
  <c r="F30" i="3"/>
  <c r="G30" i="3"/>
  <c r="H30" i="3"/>
  <c r="I30" i="3"/>
  <c r="J30" i="3"/>
  <c r="K30" i="3"/>
  <c r="L30" i="3"/>
  <c r="M30" i="3"/>
  <c r="R30" i="3"/>
  <c r="U30" i="3"/>
  <c r="B31" i="3"/>
  <c r="C31" i="3"/>
  <c r="D31" i="3"/>
  <c r="E31" i="3"/>
  <c r="F31" i="3"/>
  <c r="G31" i="3"/>
  <c r="H31" i="3"/>
  <c r="I31" i="3"/>
  <c r="J31" i="3"/>
  <c r="K31" i="3"/>
  <c r="L31" i="3"/>
  <c r="M31" i="3"/>
  <c r="R31" i="3"/>
  <c r="U31" i="3"/>
  <c r="B32" i="3"/>
  <c r="C32" i="3"/>
  <c r="D32" i="3"/>
  <c r="E32" i="3"/>
  <c r="F32" i="3"/>
  <c r="G32" i="3"/>
  <c r="H32" i="3"/>
  <c r="I32" i="3"/>
  <c r="J32" i="3"/>
  <c r="K32" i="3"/>
  <c r="L32" i="3"/>
  <c r="M32" i="3"/>
  <c r="R32" i="3"/>
  <c r="U32" i="3"/>
  <c r="B33" i="3"/>
  <c r="C33" i="3"/>
  <c r="D33" i="3"/>
  <c r="E33" i="3"/>
  <c r="F33" i="3"/>
  <c r="G33" i="3"/>
  <c r="H33" i="3"/>
  <c r="I33" i="3"/>
  <c r="J33" i="3"/>
  <c r="K33" i="3"/>
  <c r="L33" i="3"/>
  <c r="M33" i="3"/>
  <c r="R33" i="3"/>
  <c r="U33" i="3"/>
  <c r="C34" i="3"/>
  <c r="D34" i="3"/>
  <c r="E34" i="3"/>
  <c r="F34" i="3"/>
  <c r="G34" i="3"/>
  <c r="H34" i="3"/>
  <c r="I34" i="3"/>
  <c r="J34" i="3"/>
  <c r="K34" i="3"/>
  <c r="L34" i="3"/>
  <c r="M34" i="3"/>
  <c r="R34" i="3"/>
  <c r="U34" i="3"/>
  <c r="B35" i="3"/>
  <c r="C35" i="3"/>
  <c r="D35" i="3"/>
  <c r="E35" i="3"/>
  <c r="F35" i="3"/>
  <c r="G35" i="3"/>
  <c r="H35" i="3"/>
  <c r="I35" i="3"/>
  <c r="J35" i="3"/>
  <c r="K35" i="3"/>
  <c r="L35" i="3"/>
  <c r="M35" i="3"/>
  <c r="R35" i="3"/>
  <c r="U35" i="3"/>
  <c r="B36" i="3"/>
  <c r="C36" i="3"/>
  <c r="D36" i="3"/>
  <c r="E36" i="3"/>
  <c r="F36" i="3"/>
  <c r="G36" i="3"/>
  <c r="H36" i="3"/>
  <c r="I36" i="3"/>
  <c r="J36" i="3"/>
  <c r="K36" i="3"/>
  <c r="L36" i="3"/>
  <c r="M36" i="3"/>
  <c r="R36" i="3"/>
  <c r="U36" i="3"/>
  <c r="B37" i="3"/>
  <c r="C37" i="3"/>
  <c r="D37" i="3"/>
  <c r="E37" i="3"/>
  <c r="F37" i="3"/>
  <c r="G37" i="3"/>
  <c r="H37" i="3"/>
  <c r="I37" i="3"/>
  <c r="J37" i="3"/>
  <c r="K37" i="3"/>
  <c r="L37" i="3"/>
  <c r="M37" i="3"/>
  <c r="R37" i="3"/>
  <c r="U37" i="3"/>
  <c r="C44" i="2"/>
  <c r="D44" i="2"/>
  <c r="E44" i="2"/>
  <c r="F44" i="2"/>
  <c r="G44" i="2"/>
  <c r="H44" i="2"/>
  <c r="I44" i="2"/>
  <c r="J44" i="2"/>
  <c r="K44" i="2"/>
  <c r="L44" i="2"/>
  <c r="M44" i="2"/>
  <c r="R44" i="2"/>
  <c r="T44" i="2"/>
  <c r="U44" i="2"/>
  <c r="W44" i="2"/>
  <c r="C58" i="2"/>
  <c r="D58" i="2"/>
  <c r="E58" i="2"/>
  <c r="F58" i="2"/>
  <c r="G58" i="2"/>
  <c r="H58" i="2"/>
  <c r="I58" i="2"/>
  <c r="J58" i="2"/>
  <c r="K58" i="2"/>
  <c r="L58" i="2"/>
  <c r="M58" i="2"/>
  <c r="R58" i="2"/>
  <c r="T58" i="2"/>
  <c r="U58" i="2"/>
  <c r="W58" i="2"/>
  <c r="C45" i="2"/>
  <c r="D45" i="2"/>
  <c r="E45" i="2"/>
  <c r="F45" i="2"/>
  <c r="G45" i="2"/>
  <c r="H45" i="2"/>
  <c r="I45" i="2"/>
  <c r="J45" i="2"/>
  <c r="K45" i="2"/>
  <c r="L45" i="2"/>
  <c r="M45" i="2"/>
  <c r="R45" i="2"/>
  <c r="T45" i="2"/>
  <c r="U45" i="2"/>
  <c r="W45" i="2"/>
  <c r="C59" i="2"/>
  <c r="D59" i="2"/>
  <c r="E59" i="2"/>
  <c r="F59" i="2"/>
  <c r="G59" i="2"/>
  <c r="H59" i="2"/>
  <c r="I59" i="2"/>
  <c r="J59" i="2"/>
  <c r="K59" i="2"/>
  <c r="L59" i="2"/>
  <c r="M59" i="2"/>
  <c r="R59" i="2"/>
  <c r="T59" i="2"/>
  <c r="U59" i="2"/>
  <c r="W59" i="2"/>
  <c r="C62" i="2"/>
  <c r="D62" i="2"/>
  <c r="E62" i="2"/>
  <c r="F62" i="2"/>
  <c r="G62" i="2"/>
  <c r="H62" i="2"/>
  <c r="I62" i="2"/>
  <c r="J62" i="2"/>
  <c r="K62" i="2"/>
  <c r="L62" i="2"/>
  <c r="M62" i="2"/>
  <c r="R62" i="2"/>
  <c r="T62" i="2"/>
  <c r="U62" i="2"/>
  <c r="W62" i="2"/>
  <c r="C60" i="2"/>
  <c r="D60" i="2"/>
  <c r="E60" i="2"/>
  <c r="F60" i="2"/>
  <c r="G60" i="2"/>
  <c r="H60" i="2"/>
  <c r="I60" i="2"/>
  <c r="J60" i="2"/>
  <c r="K60" i="2"/>
  <c r="L60" i="2"/>
  <c r="M60" i="2"/>
  <c r="R60" i="2"/>
  <c r="T60" i="2"/>
  <c r="U60" i="2"/>
  <c r="W60" i="2"/>
  <c r="C61" i="2"/>
  <c r="D61" i="2"/>
  <c r="E61" i="2"/>
  <c r="F61" i="2"/>
  <c r="G61" i="2"/>
  <c r="H61" i="2"/>
  <c r="I61" i="2"/>
  <c r="J61" i="2"/>
  <c r="K61" i="2"/>
  <c r="L61" i="2"/>
  <c r="M61" i="2"/>
  <c r="R61" i="2"/>
  <c r="T61" i="2"/>
  <c r="U61" i="2"/>
  <c r="W61" i="2"/>
  <c r="C49" i="2"/>
  <c r="D49" i="2"/>
  <c r="E49" i="2"/>
  <c r="F49" i="2"/>
  <c r="G49" i="2"/>
  <c r="H49" i="2"/>
  <c r="I49" i="2"/>
  <c r="J49" i="2"/>
  <c r="K49" i="2"/>
  <c r="L49" i="2"/>
  <c r="M49" i="2"/>
  <c r="R49" i="2"/>
  <c r="T49" i="2"/>
  <c r="U49" i="2"/>
  <c r="W49" i="2"/>
  <c r="B44" i="2"/>
  <c r="B58" i="2"/>
  <c r="B45" i="2"/>
  <c r="B59" i="2"/>
  <c r="B62" i="2"/>
  <c r="B60" i="2"/>
  <c r="B61" i="2"/>
  <c r="B49" i="2"/>
  <c r="JG87" i="1"/>
  <c r="JG82" i="1"/>
  <c r="JG69" i="1"/>
  <c r="JF60" i="1"/>
  <c r="O46" i="2" s="1"/>
  <c r="P46" i="2" s="1"/>
  <c r="JG60" i="1"/>
  <c r="JG55" i="1"/>
  <c r="JG38" i="1"/>
  <c r="JG85" i="1"/>
  <c r="JG71" i="1"/>
  <c r="JG35" i="1"/>
  <c r="JG33" i="1"/>
  <c r="JG89" i="1"/>
  <c r="JG86" i="1"/>
  <c r="JG83" i="1"/>
  <c r="JG80" i="1"/>
  <c r="JG77" i="1"/>
  <c r="JG73" i="1"/>
  <c r="JG68" i="1"/>
  <c r="JG50" i="1"/>
  <c r="JG41" i="1"/>
  <c r="JG36" i="1"/>
  <c r="JG64" i="1"/>
  <c r="JG19" i="1"/>
  <c r="JG92" i="1"/>
  <c r="JG90" i="1"/>
  <c r="JG79" i="1"/>
  <c r="JG75" i="1"/>
  <c r="JF69" i="1"/>
  <c r="JF95" i="1"/>
  <c r="O49" i="2" s="1"/>
  <c r="P49" i="2" s="1"/>
  <c r="JF94" i="1"/>
  <c r="O61" i="2" s="1"/>
  <c r="P61" i="2" s="1"/>
  <c r="JF93" i="1"/>
  <c r="O60" i="2" s="1"/>
  <c r="P60" i="2" s="1"/>
  <c r="JF91" i="1"/>
  <c r="JF89" i="1"/>
  <c r="O59" i="2" s="1"/>
  <c r="P59" i="2" s="1"/>
  <c r="JF88" i="1"/>
  <c r="O45" i="2" s="1"/>
  <c r="P45" i="2" s="1"/>
  <c r="JF86" i="1"/>
  <c r="O58" i="2" s="1"/>
  <c r="P58" i="2" s="1"/>
  <c r="JF84" i="1"/>
  <c r="O44" i="2" s="1"/>
  <c r="P44" i="2" s="1"/>
  <c r="JF83" i="1"/>
  <c r="JF81" i="1"/>
  <c r="JF80" i="1"/>
  <c r="JF78" i="1"/>
  <c r="JF77" i="1"/>
  <c r="JF76" i="1"/>
  <c r="JF74" i="1"/>
  <c r="JF73" i="1"/>
  <c r="JF72" i="1"/>
  <c r="JF71" i="1"/>
  <c r="JF70" i="1"/>
  <c r="JF68" i="1"/>
  <c r="JG67" i="1"/>
  <c r="JF61" i="1"/>
  <c r="JF62" i="1"/>
  <c r="JF63" i="1"/>
  <c r="JF64" i="1"/>
  <c r="JF65" i="1"/>
  <c r="JF66" i="1"/>
  <c r="JF57" i="1"/>
  <c r="JF58" i="1"/>
  <c r="JF59" i="1"/>
  <c r="JF56" i="1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W3" i="2"/>
  <c r="W4" i="2"/>
  <c r="W9" i="2"/>
  <c r="W6" i="2"/>
  <c r="W10" i="2"/>
  <c r="W36" i="2"/>
  <c r="W31" i="2"/>
  <c r="W39" i="2"/>
  <c r="W11" i="2"/>
  <c r="W12" i="2"/>
  <c r="W13" i="2"/>
  <c r="W23" i="2"/>
  <c r="W15" i="2"/>
  <c r="W40" i="2"/>
  <c r="W17" i="2"/>
  <c r="W20" i="2"/>
  <c r="W19" i="2"/>
  <c r="W27" i="2"/>
  <c r="W21" i="2"/>
  <c r="W8" i="2"/>
  <c r="W14" i="2"/>
  <c r="W32" i="2"/>
  <c r="W25" i="2"/>
  <c r="W41" i="2"/>
  <c r="W29" i="2"/>
  <c r="W50" i="2"/>
  <c r="W51" i="2"/>
  <c r="W24" i="2"/>
  <c r="W18" i="2"/>
  <c r="W33" i="2"/>
  <c r="W34" i="2"/>
  <c r="W26" i="2"/>
  <c r="W37" i="2"/>
  <c r="W38" i="2"/>
  <c r="W28" i="2"/>
  <c r="W5" i="2"/>
  <c r="W42" i="2"/>
  <c r="W47" i="2"/>
  <c r="W53" i="2"/>
  <c r="W54" i="2"/>
  <c r="W55" i="2"/>
  <c r="W7" i="2"/>
  <c r="W56" i="2"/>
  <c r="W43" i="2"/>
  <c r="W57" i="2"/>
  <c r="W30" i="2"/>
  <c r="W52" i="2"/>
  <c r="W22" i="2"/>
  <c r="W48" i="2"/>
  <c r="W2" i="2"/>
  <c r="R2" i="3"/>
  <c r="R3" i="3"/>
  <c r="R4" i="3"/>
  <c r="R5" i="3"/>
  <c r="R6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T3" i="2"/>
  <c r="U3" i="2"/>
  <c r="T4" i="2"/>
  <c r="U4" i="2"/>
  <c r="T9" i="2"/>
  <c r="U9" i="2"/>
  <c r="T6" i="2"/>
  <c r="U6" i="2"/>
  <c r="T10" i="2"/>
  <c r="U10" i="2"/>
  <c r="T36" i="2"/>
  <c r="U36" i="2"/>
  <c r="T31" i="2"/>
  <c r="U31" i="2"/>
  <c r="T39" i="2"/>
  <c r="U39" i="2"/>
  <c r="T11" i="2"/>
  <c r="U11" i="2"/>
  <c r="T12" i="2"/>
  <c r="U12" i="2"/>
  <c r="T13" i="2"/>
  <c r="U13" i="2"/>
  <c r="T23" i="2"/>
  <c r="U23" i="2"/>
  <c r="T15" i="2"/>
  <c r="U15" i="2"/>
  <c r="T40" i="2"/>
  <c r="U40" i="2"/>
  <c r="T17" i="2"/>
  <c r="U17" i="2"/>
  <c r="T20" i="2"/>
  <c r="U20" i="2"/>
  <c r="T19" i="2"/>
  <c r="U19" i="2"/>
  <c r="T27" i="2"/>
  <c r="U27" i="2"/>
  <c r="T21" i="2"/>
  <c r="U21" i="2"/>
  <c r="T8" i="2"/>
  <c r="U8" i="2"/>
  <c r="T14" i="2"/>
  <c r="U14" i="2"/>
  <c r="T32" i="2"/>
  <c r="U32" i="2"/>
  <c r="T25" i="2"/>
  <c r="U25" i="2"/>
  <c r="T41" i="2"/>
  <c r="U41" i="2"/>
  <c r="T29" i="2"/>
  <c r="U29" i="2"/>
  <c r="T50" i="2"/>
  <c r="U50" i="2"/>
  <c r="T51" i="2"/>
  <c r="U51" i="2"/>
  <c r="T24" i="2"/>
  <c r="U24" i="2"/>
  <c r="T16" i="2"/>
  <c r="U16" i="2"/>
  <c r="T18" i="2"/>
  <c r="U18" i="2"/>
  <c r="T33" i="2"/>
  <c r="U33" i="2"/>
  <c r="T34" i="2"/>
  <c r="U34" i="2"/>
  <c r="T26" i="2"/>
  <c r="U26" i="2"/>
  <c r="T37" i="2"/>
  <c r="U37" i="2"/>
  <c r="T38" i="2"/>
  <c r="U38" i="2"/>
  <c r="T28" i="2"/>
  <c r="U28" i="2"/>
  <c r="T35" i="2"/>
  <c r="U35" i="2"/>
  <c r="T5" i="2"/>
  <c r="U5" i="2"/>
  <c r="T42" i="2"/>
  <c r="U42" i="2"/>
  <c r="T47" i="2"/>
  <c r="U47" i="2"/>
  <c r="T53" i="2"/>
  <c r="U53" i="2"/>
  <c r="T54" i="2"/>
  <c r="U54" i="2"/>
  <c r="T55" i="2"/>
  <c r="U55" i="2"/>
  <c r="T7" i="2"/>
  <c r="U7" i="2"/>
  <c r="T56" i="2"/>
  <c r="U56" i="2"/>
  <c r="T43" i="2"/>
  <c r="U43" i="2"/>
  <c r="T57" i="2"/>
  <c r="U57" i="2"/>
  <c r="T30" i="2"/>
  <c r="U30" i="2"/>
  <c r="T52" i="2"/>
  <c r="U52" i="2"/>
  <c r="T22" i="2"/>
  <c r="U22" i="2"/>
  <c r="T48" i="2"/>
  <c r="U48" i="2"/>
  <c r="U2" i="2"/>
  <c r="T2" i="2"/>
  <c r="R3" i="2"/>
  <c r="R4" i="2"/>
  <c r="R9" i="2"/>
  <c r="R6" i="2"/>
  <c r="R10" i="2"/>
  <c r="R36" i="2"/>
  <c r="R31" i="2"/>
  <c r="R39" i="2"/>
  <c r="R11" i="2"/>
  <c r="R12" i="2"/>
  <c r="R13" i="2"/>
  <c r="R23" i="2"/>
  <c r="R15" i="2"/>
  <c r="R40" i="2"/>
  <c r="R17" i="2"/>
  <c r="R20" i="2"/>
  <c r="R19" i="2"/>
  <c r="R27" i="2"/>
  <c r="R21" i="2"/>
  <c r="R8" i="2"/>
  <c r="R14" i="2"/>
  <c r="R32" i="2"/>
  <c r="R25" i="2"/>
  <c r="R41" i="2"/>
  <c r="R29" i="2"/>
  <c r="R50" i="2"/>
  <c r="R51" i="2"/>
  <c r="R24" i="2"/>
  <c r="R16" i="2"/>
  <c r="R18" i="2"/>
  <c r="R33" i="2"/>
  <c r="R34" i="2"/>
  <c r="R26" i="2"/>
  <c r="R37" i="2"/>
  <c r="R38" i="2"/>
  <c r="R28" i="2"/>
  <c r="R35" i="2"/>
  <c r="R5" i="2"/>
  <c r="R42" i="2"/>
  <c r="R47" i="2"/>
  <c r="R53" i="2"/>
  <c r="R54" i="2"/>
  <c r="R55" i="2"/>
  <c r="R7" i="2"/>
  <c r="R56" i="2"/>
  <c r="R43" i="2"/>
  <c r="R57" i="2"/>
  <c r="R30" i="2"/>
  <c r="R52" i="2"/>
  <c r="R22" i="2"/>
  <c r="R48" i="2"/>
  <c r="R2" i="2"/>
  <c r="M3" i="2"/>
  <c r="M4" i="2"/>
  <c r="M9" i="2"/>
  <c r="M6" i="2"/>
  <c r="M10" i="2"/>
  <c r="M36" i="2"/>
  <c r="M31" i="2"/>
  <c r="M39" i="2"/>
  <c r="M11" i="2"/>
  <c r="M12" i="2"/>
  <c r="M13" i="2"/>
  <c r="M23" i="2"/>
  <c r="M15" i="2"/>
  <c r="M40" i="2"/>
  <c r="M17" i="2"/>
  <c r="M20" i="2"/>
  <c r="M19" i="2"/>
  <c r="M27" i="2"/>
  <c r="M21" i="2"/>
  <c r="M8" i="2"/>
  <c r="M14" i="2"/>
  <c r="M32" i="2"/>
  <c r="M25" i="2"/>
  <c r="M41" i="2"/>
  <c r="M29" i="2"/>
  <c r="M50" i="2"/>
  <c r="M51" i="2"/>
  <c r="M24" i="2"/>
  <c r="M16" i="2"/>
  <c r="M18" i="2"/>
  <c r="M33" i="2"/>
  <c r="M34" i="2"/>
  <c r="M26" i="2"/>
  <c r="M37" i="2"/>
  <c r="M38" i="2"/>
  <c r="M28" i="2"/>
  <c r="M35" i="2"/>
  <c r="M5" i="2"/>
  <c r="M42" i="2"/>
  <c r="M47" i="2"/>
  <c r="M53" i="2"/>
  <c r="M54" i="2"/>
  <c r="M55" i="2"/>
  <c r="M7" i="2"/>
  <c r="M56" i="2"/>
  <c r="M43" i="2"/>
  <c r="M57" i="2"/>
  <c r="M30" i="2"/>
  <c r="M52" i="2"/>
  <c r="M22" i="2"/>
  <c r="M48" i="2"/>
  <c r="M2" i="2"/>
  <c r="L22" i="3"/>
  <c r="K22" i="3"/>
  <c r="J22" i="3"/>
  <c r="I22" i="3"/>
  <c r="H22" i="3"/>
  <c r="L21" i="3"/>
  <c r="K21" i="3"/>
  <c r="J21" i="3"/>
  <c r="I21" i="3"/>
  <c r="H21" i="3"/>
  <c r="L20" i="3"/>
  <c r="K20" i="3"/>
  <c r="J20" i="3"/>
  <c r="I20" i="3"/>
  <c r="H20" i="3"/>
  <c r="L19" i="3"/>
  <c r="K19" i="3"/>
  <c r="J19" i="3"/>
  <c r="I19" i="3"/>
  <c r="H19" i="3"/>
  <c r="L18" i="3"/>
  <c r="K18" i="3"/>
  <c r="J18" i="3"/>
  <c r="I18" i="3"/>
  <c r="H18" i="3"/>
  <c r="L17" i="3"/>
  <c r="K17" i="3"/>
  <c r="J17" i="3"/>
  <c r="I17" i="3"/>
  <c r="H17" i="3"/>
  <c r="L16" i="3"/>
  <c r="K16" i="3"/>
  <c r="J16" i="3"/>
  <c r="I16" i="3"/>
  <c r="H16" i="3"/>
  <c r="L15" i="3"/>
  <c r="K15" i="3"/>
  <c r="J15" i="3"/>
  <c r="I15" i="3"/>
  <c r="H15" i="3"/>
  <c r="L14" i="3"/>
  <c r="K14" i="3"/>
  <c r="J14" i="3"/>
  <c r="I14" i="3"/>
  <c r="H14" i="3"/>
  <c r="L13" i="3"/>
  <c r="K13" i="3"/>
  <c r="J13" i="3"/>
  <c r="I13" i="3"/>
  <c r="H13" i="3"/>
  <c r="L12" i="3"/>
  <c r="K12" i="3"/>
  <c r="J12" i="3"/>
  <c r="I12" i="3"/>
  <c r="H12" i="3"/>
  <c r="L11" i="3"/>
  <c r="K11" i="3"/>
  <c r="J11" i="3"/>
  <c r="I11" i="3"/>
  <c r="H11" i="3"/>
  <c r="L10" i="3"/>
  <c r="K10" i="3"/>
  <c r="J10" i="3"/>
  <c r="I10" i="3"/>
  <c r="H10" i="3"/>
  <c r="L9" i="3"/>
  <c r="K9" i="3"/>
  <c r="J9" i="3"/>
  <c r="I9" i="3"/>
  <c r="H9" i="3"/>
  <c r="L8" i="3"/>
  <c r="K8" i="3"/>
  <c r="J8" i="3"/>
  <c r="I8" i="3"/>
  <c r="H8" i="3"/>
  <c r="L7" i="3"/>
  <c r="K7" i="3"/>
  <c r="J7" i="3"/>
  <c r="I7" i="3"/>
  <c r="H7" i="3"/>
  <c r="L6" i="3"/>
  <c r="K6" i="3"/>
  <c r="J6" i="3"/>
  <c r="I6" i="3"/>
  <c r="H6" i="3"/>
  <c r="L5" i="3"/>
  <c r="K5" i="3"/>
  <c r="J5" i="3"/>
  <c r="I5" i="3"/>
  <c r="H5" i="3"/>
  <c r="L4" i="3"/>
  <c r="K4" i="3"/>
  <c r="J4" i="3"/>
  <c r="I4" i="3"/>
  <c r="H4" i="3"/>
  <c r="L3" i="3"/>
  <c r="K3" i="3"/>
  <c r="J3" i="3"/>
  <c r="I3" i="3"/>
  <c r="H3" i="3"/>
  <c r="L2" i="3"/>
  <c r="K2" i="3"/>
  <c r="J2" i="3"/>
  <c r="I2" i="3"/>
  <c r="H2" i="3"/>
  <c r="H3" i="2"/>
  <c r="I3" i="2"/>
  <c r="J3" i="2"/>
  <c r="K3" i="2"/>
  <c r="L3" i="2"/>
  <c r="H4" i="2"/>
  <c r="I4" i="2"/>
  <c r="J4" i="2"/>
  <c r="K4" i="2"/>
  <c r="L4" i="2"/>
  <c r="H9" i="2"/>
  <c r="I9" i="2"/>
  <c r="J9" i="2"/>
  <c r="K9" i="2"/>
  <c r="L9" i="2"/>
  <c r="H6" i="2"/>
  <c r="I6" i="2"/>
  <c r="J6" i="2"/>
  <c r="K6" i="2"/>
  <c r="L6" i="2"/>
  <c r="H10" i="2"/>
  <c r="I10" i="2"/>
  <c r="J10" i="2"/>
  <c r="K10" i="2"/>
  <c r="L10" i="2"/>
  <c r="H36" i="2"/>
  <c r="I36" i="2"/>
  <c r="J36" i="2"/>
  <c r="K36" i="2"/>
  <c r="L36" i="2"/>
  <c r="H31" i="2"/>
  <c r="I31" i="2"/>
  <c r="J31" i="2"/>
  <c r="K31" i="2"/>
  <c r="L31" i="2"/>
  <c r="H39" i="2"/>
  <c r="I39" i="2"/>
  <c r="J39" i="2"/>
  <c r="K39" i="2"/>
  <c r="L39" i="2"/>
  <c r="H11" i="2"/>
  <c r="I11" i="2"/>
  <c r="J11" i="2"/>
  <c r="K11" i="2"/>
  <c r="L11" i="2"/>
  <c r="H12" i="2"/>
  <c r="I12" i="2"/>
  <c r="J12" i="2"/>
  <c r="K12" i="2"/>
  <c r="L12" i="2"/>
  <c r="H13" i="2"/>
  <c r="I13" i="2"/>
  <c r="J13" i="2"/>
  <c r="K13" i="2"/>
  <c r="L13" i="2"/>
  <c r="H23" i="2"/>
  <c r="I23" i="2"/>
  <c r="J23" i="2"/>
  <c r="K23" i="2"/>
  <c r="L23" i="2"/>
  <c r="H15" i="2"/>
  <c r="I15" i="2"/>
  <c r="J15" i="2"/>
  <c r="K15" i="2"/>
  <c r="L15" i="2"/>
  <c r="H40" i="2"/>
  <c r="I40" i="2"/>
  <c r="J40" i="2"/>
  <c r="K40" i="2"/>
  <c r="L40" i="2"/>
  <c r="H17" i="2"/>
  <c r="I17" i="2"/>
  <c r="J17" i="2"/>
  <c r="K17" i="2"/>
  <c r="L17" i="2"/>
  <c r="H20" i="2"/>
  <c r="I20" i="2"/>
  <c r="J20" i="2"/>
  <c r="K20" i="2"/>
  <c r="L20" i="2"/>
  <c r="H19" i="2"/>
  <c r="I19" i="2"/>
  <c r="J19" i="2"/>
  <c r="K19" i="2"/>
  <c r="L19" i="2"/>
  <c r="H27" i="2"/>
  <c r="I27" i="2"/>
  <c r="J27" i="2"/>
  <c r="K27" i="2"/>
  <c r="L27" i="2"/>
  <c r="H21" i="2"/>
  <c r="I21" i="2"/>
  <c r="J21" i="2"/>
  <c r="K21" i="2"/>
  <c r="L21" i="2"/>
  <c r="H8" i="2"/>
  <c r="I8" i="2"/>
  <c r="J8" i="2"/>
  <c r="K8" i="2"/>
  <c r="L8" i="2"/>
  <c r="H14" i="2"/>
  <c r="I14" i="2"/>
  <c r="J14" i="2"/>
  <c r="K14" i="2"/>
  <c r="L14" i="2"/>
  <c r="H32" i="2"/>
  <c r="I32" i="2"/>
  <c r="J32" i="2"/>
  <c r="K32" i="2"/>
  <c r="L32" i="2"/>
  <c r="H25" i="2"/>
  <c r="I25" i="2"/>
  <c r="J25" i="2"/>
  <c r="K25" i="2"/>
  <c r="L25" i="2"/>
  <c r="H41" i="2"/>
  <c r="I41" i="2"/>
  <c r="J41" i="2"/>
  <c r="K41" i="2"/>
  <c r="L41" i="2"/>
  <c r="H29" i="2"/>
  <c r="I29" i="2"/>
  <c r="J29" i="2"/>
  <c r="K29" i="2"/>
  <c r="L29" i="2"/>
  <c r="H50" i="2"/>
  <c r="I50" i="2"/>
  <c r="J50" i="2"/>
  <c r="K50" i="2"/>
  <c r="L50" i="2"/>
  <c r="H51" i="2"/>
  <c r="I51" i="2"/>
  <c r="J51" i="2"/>
  <c r="K51" i="2"/>
  <c r="L51" i="2"/>
  <c r="H24" i="2"/>
  <c r="I24" i="2"/>
  <c r="J24" i="2"/>
  <c r="K24" i="2"/>
  <c r="L24" i="2"/>
  <c r="H16" i="2"/>
  <c r="I16" i="2"/>
  <c r="J16" i="2"/>
  <c r="K16" i="2"/>
  <c r="L16" i="2"/>
  <c r="H18" i="2"/>
  <c r="I18" i="2"/>
  <c r="J18" i="2"/>
  <c r="K18" i="2"/>
  <c r="L18" i="2"/>
  <c r="H33" i="2"/>
  <c r="I33" i="2"/>
  <c r="J33" i="2"/>
  <c r="K33" i="2"/>
  <c r="L33" i="2"/>
  <c r="H34" i="2"/>
  <c r="I34" i="2"/>
  <c r="J34" i="2"/>
  <c r="K34" i="2"/>
  <c r="L34" i="2"/>
  <c r="H26" i="2"/>
  <c r="I26" i="2"/>
  <c r="J26" i="2"/>
  <c r="K26" i="2"/>
  <c r="L26" i="2"/>
  <c r="H37" i="2"/>
  <c r="I37" i="2"/>
  <c r="J37" i="2"/>
  <c r="K37" i="2"/>
  <c r="L37" i="2"/>
  <c r="H38" i="2"/>
  <c r="I38" i="2"/>
  <c r="J38" i="2"/>
  <c r="K38" i="2"/>
  <c r="L38" i="2"/>
  <c r="H28" i="2"/>
  <c r="I28" i="2"/>
  <c r="J28" i="2"/>
  <c r="K28" i="2"/>
  <c r="L28" i="2"/>
  <c r="H35" i="2"/>
  <c r="I35" i="2"/>
  <c r="J35" i="2"/>
  <c r="K35" i="2"/>
  <c r="L35" i="2"/>
  <c r="H5" i="2"/>
  <c r="I5" i="2"/>
  <c r="J5" i="2"/>
  <c r="K5" i="2"/>
  <c r="L5" i="2"/>
  <c r="H42" i="2"/>
  <c r="I42" i="2"/>
  <c r="J42" i="2"/>
  <c r="K42" i="2"/>
  <c r="L42" i="2"/>
  <c r="H47" i="2"/>
  <c r="I47" i="2"/>
  <c r="J47" i="2"/>
  <c r="K47" i="2"/>
  <c r="L47" i="2"/>
  <c r="H53" i="2"/>
  <c r="I53" i="2"/>
  <c r="J53" i="2"/>
  <c r="K53" i="2"/>
  <c r="L53" i="2"/>
  <c r="H54" i="2"/>
  <c r="I54" i="2"/>
  <c r="J54" i="2"/>
  <c r="K54" i="2"/>
  <c r="L54" i="2"/>
  <c r="H55" i="2"/>
  <c r="I55" i="2"/>
  <c r="J55" i="2"/>
  <c r="K55" i="2"/>
  <c r="L55" i="2"/>
  <c r="H7" i="2"/>
  <c r="I7" i="2"/>
  <c r="J7" i="2"/>
  <c r="K7" i="2"/>
  <c r="L7" i="2"/>
  <c r="H56" i="2"/>
  <c r="I56" i="2"/>
  <c r="J56" i="2"/>
  <c r="K56" i="2"/>
  <c r="L56" i="2"/>
  <c r="H43" i="2"/>
  <c r="I43" i="2"/>
  <c r="J43" i="2"/>
  <c r="K43" i="2"/>
  <c r="L43" i="2"/>
  <c r="H57" i="2"/>
  <c r="I57" i="2"/>
  <c r="J57" i="2"/>
  <c r="K57" i="2"/>
  <c r="L57" i="2"/>
  <c r="H30" i="2"/>
  <c r="I30" i="2"/>
  <c r="J30" i="2"/>
  <c r="K30" i="2"/>
  <c r="L30" i="2"/>
  <c r="H52" i="2"/>
  <c r="I52" i="2"/>
  <c r="J52" i="2"/>
  <c r="K52" i="2"/>
  <c r="L52" i="2"/>
  <c r="H22" i="2"/>
  <c r="I22" i="2"/>
  <c r="J22" i="2"/>
  <c r="K22" i="2"/>
  <c r="L22" i="2"/>
  <c r="H48" i="2"/>
  <c r="I48" i="2"/>
  <c r="J48" i="2"/>
  <c r="K48" i="2"/>
  <c r="L48" i="2"/>
  <c r="L2" i="2"/>
  <c r="K2" i="2"/>
  <c r="J2" i="2"/>
  <c r="I2" i="2"/>
  <c r="H2" i="2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G3" i="3"/>
  <c r="F3" i="3"/>
  <c r="E3" i="3"/>
  <c r="D3" i="3"/>
  <c r="C3" i="3"/>
  <c r="B3" i="3"/>
  <c r="G2" i="3"/>
  <c r="F2" i="3"/>
  <c r="E2" i="3"/>
  <c r="D2" i="3"/>
  <c r="C2" i="3"/>
  <c r="B2" i="3"/>
  <c r="G3" i="2"/>
  <c r="G4" i="2"/>
  <c r="G9" i="2"/>
  <c r="G6" i="2"/>
  <c r="G10" i="2"/>
  <c r="G36" i="2"/>
  <c r="G31" i="2"/>
  <c r="G39" i="2"/>
  <c r="G11" i="2"/>
  <c r="G12" i="2"/>
  <c r="G13" i="2"/>
  <c r="G23" i="2"/>
  <c r="G15" i="2"/>
  <c r="G40" i="2"/>
  <c r="G17" i="2"/>
  <c r="G20" i="2"/>
  <c r="G19" i="2"/>
  <c r="G27" i="2"/>
  <c r="G21" i="2"/>
  <c r="G8" i="2"/>
  <c r="G14" i="2"/>
  <c r="G32" i="2"/>
  <c r="G25" i="2"/>
  <c r="G41" i="2"/>
  <c r="G29" i="2"/>
  <c r="G50" i="2"/>
  <c r="G51" i="2"/>
  <c r="G24" i="2"/>
  <c r="G16" i="2"/>
  <c r="G18" i="2"/>
  <c r="G33" i="2"/>
  <c r="G34" i="2"/>
  <c r="G26" i="2"/>
  <c r="G37" i="2"/>
  <c r="G38" i="2"/>
  <c r="G28" i="2"/>
  <c r="G35" i="2"/>
  <c r="G5" i="2"/>
  <c r="G42" i="2"/>
  <c r="G47" i="2"/>
  <c r="G53" i="2"/>
  <c r="G54" i="2"/>
  <c r="G55" i="2"/>
  <c r="G7" i="2"/>
  <c r="G56" i="2"/>
  <c r="G43" i="2"/>
  <c r="G57" i="2"/>
  <c r="G30" i="2"/>
  <c r="G52" i="2"/>
  <c r="G22" i="2"/>
  <c r="G48" i="2"/>
  <c r="G2" i="2"/>
  <c r="F3" i="2"/>
  <c r="F4" i="2"/>
  <c r="F9" i="2"/>
  <c r="F6" i="2"/>
  <c r="F10" i="2"/>
  <c r="F36" i="2"/>
  <c r="F31" i="2"/>
  <c r="F39" i="2"/>
  <c r="F11" i="2"/>
  <c r="F12" i="2"/>
  <c r="F13" i="2"/>
  <c r="F23" i="2"/>
  <c r="F15" i="2"/>
  <c r="F40" i="2"/>
  <c r="F17" i="2"/>
  <c r="F20" i="2"/>
  <c r="F19" i="2"/>
  <c r="F27" i="2"/>
  <c r="F21" i="2"/>
  <c r="F8" i="2"/>
  <c r="F14" i="2"/>
  <c r="F32" i="2"/>
  <c r="F25" i="2"/>
  <c r="F41" i="2"/>
  <c r="F29" i="2"/>
  <c r="F50" i="2"/>
  <c r="F51" i="2"/>
  <c r="F24" i="2"/>
  <c r="F16" i="2"/>
  <c r="F18" i="2"/>
  <c r="F33" i="2"/>
  <c r="F34" i="2"/>
  <c r="F26" i="2"/>
  <c r="F37" i="2"/>
  <c r="F38" i="2"/>
  <c r="F28" i="2"/>
  <c r="F35" i="2"/>
  <c r="F5" i="2"/>
  <c r="F42" i="2"/>
  <c r="F47" i="2"/>
  <c r="F53" i="2"/>
  <c r="F54" i="2"/>
  <c r="F55" i="2"/>
  <c r="F7" i="2"/>
  <c r="F56" i="2"/>
  <c r="F43" i="2"/>
  <c r="F57" i="2"/>
  <c r="F30" i="2"/>
  <c r="F52" i="2"/>
  <c r="F22" i="2"/>
  <c r="F48" i="2"/>
  <c r="F2" i="2"/>
  <c r="E3" i="2"/>
  <c r="E4" i="2"/>
  <c r="E9" i="2"/>
  <c r="E6" i="2"/>
  <c r="E10" i="2"/>
  <c r="E36" i="2"/>
  <c r="E31" i="2"/>
  <c r="E39" i="2"/>
  <c r="E11" i="2"/>
  <c r="E12" i="2"/>
  <c r="E13" i="2"/>
  <c r="E23" i="2"/>
  <c r="E15" i="2"/>
  <c r="E40" i="2"/>
  <c r="E17" i="2"/>
  <c r="E20" i="2"/>
  <c r="E19" i="2"/>
  <c r="E27" i="2"/>
  <c r="E21" i="2"/>
  <c r="E8" i="2"/>
  <c r="E14" i="2"/>
  <c r="E32" i="2"/>
  <c r="E25" i="2"/>
  <c r="E41" i="2"/>
  <c r="E29" i="2"/>
  <c r="E50" i="2"/>
  <c r="E51" i="2"/>
  <c r="E24" i="2"/>
  <c r="E16" i="2"/>
  <c r="E18" i="2"/>
  <c r="E33" i="2"/>
  <c r="E34" i="2"/>
  <c r="E26" i="2"/>
  <c r="E37" i="2"/>
  <c r="E38" i="2"/>
  <c r="E28" i="2"/>
  <c r="E35" i="2"/>
  <c r="E5" i="2"/>
  <c r="E42" i="2"/>
  <c r="E47" i="2"/>
  <c r="E53" i="2"/>
  <c r="E54" i="2"/>
  <c r="E55" i="2"/>
  <c r="E7" i="2"/>
  <c r="E56" i="2"/>
  <c r="E43" i="2"/>
  <c r="E57" i="2"/>
  <c r="E30" i="2"/>
  <c r="E52" i="2"/>
  <c r="E22" i="2"/>
  <c r="E48" i="2"/>
  <c r="E2" i="2"/>
  <c r="D3" i="2"/>
  <c r="D4" i="2"/>
  <c r="D9" i="2"/>
  <c r="D6" i="2"/>
  <c r="D10" i="2"/>
  <c r="D36" i="2"/>
  <c r="D31" i="2"/>
  <c r="D39" i="2"/>
  <c r="D11" i="2"/>
  <c r="D12" i="2"/>
  <c r="D13" i="2"/>
  <c r="D23" i="2"/>
  <c r="D15" i="2"/>
  <c r="D40" i="2"/>
  <c r="D17" i="2"/>
  <c r="D20" i="2"/>
  <c r="D19" i="2"/>
  <c r="D27" i="2"/>
  <c r="D21" i="2"/>
  <c r="D8" i="2"/>
  <c r="D14" i="2"/>
  <c r="D32" i="2"/>
  <c r="D25" i="2"/>
  <c r="D41" i="2"/>
  <c r="D29" i="2"/>
  <c r="D50" i="2"/>
  <c r="D51" i="2"/>
  <c r="D24" i="2"/>
  <c r="D16" i="2"/>
  <c r="D18" i="2"/>
  <c r="D33" i="2"/>
  <c r="D34" i="2"/>
  <c r="D26" i="2"/>
  <c r="D37" i="2"/>
  <c r="D38" i="2"/>
  <c r="D28" i="2"/>
  <c r="D35" i="2"/>
  <c r="D5" i="2"/>
  <c r="D42" i="2"/>
  <c r="D47" i="2"/>
  <c r="D53" i="2"/>
  <c r="D54" i="2"/>
  <c r="D55" i="2"/>
  <c r="D7" i="2"/>
  <c r="D56" i="2"/>
  <c r="D43" i="2"/>
  <c r="D57" i="2"/>
  <c r="D30" i="2"/>
  <c r="D52" i="2"/>
  <c r="D22" i="2"/>
  <c r="D48" i="2"/>
  <c r="D2" i="2"/>
  <c r="C39" i="2"/>
  <c r="C11" i="2"/>
  <c r="C12" i="2"/>
  <c r="C13" i="2"/>
  <c r="C23" i="2"/>
  <c r="C15" i="2"/>
  <c r="C40" i="2"/>
  <c r="C17" i="2"/>
  <c r="C20" i="2"/>
  <c r="C19" i="2"/>
  <c r="C27" i="2"/>
  <c r="C21" i="2"/>
  <c r="C8" i="2"/>
  <c r="C14" i="2"/>
  <c r="C32" i="2"/>
  <c r="C25" i="2"/>
  <c r="C41" i="2"/>
  <c r="C29" i="2"/>
  <c r="C50" i="2"/>
  <c r="C51" i="2"/>
  <c r="C24" i="2"/>
  <c r="C16" i="2"/>
  <c r="C18" i="2"/>
  <c r="C33" i="2"/>
  <c r="C34" i="2"/>
  <c r="C26" i="2"/>
  <c r="C37" i="2"/>
  <c r="C38" i="2"/>
  <c r="C28" i="2"/>
  <c r="C35" i="2"/>
  <c r="C5" i="2"/>
  <c r="C42" i="2"/>
  <c r="C47" i="2"/>
  <c r="C53" i="2"/>
  <c r="C54" i="2"/>
  <c r="C55" i="2"/>
  <c r="C7" i="2"/>
  <c r="C56" i="2"/>
  <c r="C43" i="2"/>
  <c r="C57" i="2"/>
  <c r="C30" i="2"/>
  <c r="C52" i="2"/>
  <c r="C22" i="2"/>
  <c r="C48" i="2"/>
  <c r="B39" i="2"/>
  <c r="B11" i="2"/>
  <c r="B12" i="2"/>
  <c r="B13" i="2"/>
  <c r="B23" i="2"/>
  <c r="B15" i="2"/>
  <c r="B40" i="2"/>
  <c r="B17" i="2"/>
  <c r="B20" i="2"/>
  <c r="B19" i="2"/>
  <c r="B27" i="2"/>
  <c r="B21" i="2"/>
  <c r="B8" i="2"/>
  <c r="B14" i="2"/>
  <c r="B32" i="2"/>
  <c r="B25" i="2"/>
  <c r="B41" i="2"/>
  <c r="B29" i="2"/>
  <c r="B50" i="2"/>
  <c r="B51" i="2"/>
  <c r="B24" i="2"/>
  <c r="B16" i="2"/>
  <c r="B18" i="2"/>
  <c r="B33" i="2"/>
  <c r="B34" i="2"/>
  <c r="B26" i="2"/>
  <c r="B37" i="2"/>
  <c r="B38" i="2"/>
  <c r="B28" i="2"/>
  <c r="B35" i="2"/>
  <c r="B5" i="2"/>
  <c r="B42" i="2"/>
  <c r="B47" i="2"/>
  <c r="B53" i="2"/>
  <c r="B54" i="2"/>
  <c r="B55" i="2"/>
  <c r="B7" i="2"/>
  <c r="B56" i="2"/>
  <c r="B43" i="2"/>
  <c r="B57" i="2"/>
  <c r="B30" i="2"/>
  <c r="B52" i="2"/>
  <c r="B22" i="2"/>
  <c r="B48" i="2"/>
  <c r="C3" i="2"/>
  <c r="C4" i="2"/>
  <c r="C9" i="2"/>
  <c r="C6" i="2"/>
  <c r="C10" i="2"/>
  <c r="C36" i="2"/>
  <c r="C31" i="2"/>
  <c r="C2" i="2"/>
  <c r="B3" i="2"/>
  <c r="B4" i="2"/>
  <c r="B9" i="2"/>
  <c r="B6" i="2"/>
  <c r="B10" i="2"/>
  <c r="B36" i="2"/>
  <c r="B31" i="2"/>
  <c r="B2" i="2"/>
  <c r="O23" i="3" l="1"/>
  <c r="P23" i="3" s="1"/>
  <c r="O62" i="2"/>
  <c r="P62" i="2" s="1"/>
  <c r="O29" i="3"/>
  <c r="P29" i="3" s="1"/>
  <c r="O31" i="3"/>
  <c r="P31" i="3" s="1"/>
  <c r="O17" i="3"/>
  <c r="P17" i="3" s="1"/>
  <c r="O35" i="3"/>
  <c r="P35" i="3" s="1"/>
  <c r="O18" i="3"/>
  <c r="P18" i="3" s="1"/>
  <c r="O26" i="3"/>
  <c r="P26" i="3" s="1"/>
  <c r="O7" i="3"/>
  <c r="P7" i="3" s="1"/>
  <c r="O22" i="3"/>
  <c r="P22" i="3" s="1"/>
  <c r="O9" i="3"/>
  <c r="P9" i="3" s="1"/>
  <c r="O28" i="3"/>
  <c r="P28" i="3" s="1"/>
  <c r="O21" i="3"/>
  <c r="P21" i="3" s="1"/>
  <c r="O8" i="3"/>
  <c r="P8" i="3" s="1"/>
  <c r="O30" i="3"/>
  <c r="P30" i="3" s="1"/>
  <c r="O20" i="3"/>
  <c r="P20" i="3" s="1"/>
  <c r="O36" i="3"/>
  <c r="P36" i="3" s="1"/>
  <c r="O25" i="3"/>
  <c r="P25" i="3" s="1"/>
  <c r="O24" i="3"/>
  <c r="P24" i="3" s="1"/>
  <c r="O34" i="3"/>
  <c r="P34" i="3" s="1"/>
  <c r="O37" i="3"/>
  <c r="P37" i="3" s="1"/>
  <c r="O27" i="3"/>
  <c r="P27" i="3" s="1"/>
  <c r="O32" i="3"/>
  <c r="P32" i="3" s="1"/>
  <c r="O10" i="3"/>
  <c r="P10" i="3" s="1"/>
  <c r="O11" i="3"/>
  <c r="P11" i="3" s="1"/>
  <c r="O33" i="3"/>
  <c r="P33" i="3" s="1"/>
  <c r="O19" i="3"/>
  <c r="P19" i="3" s="1"/>
  <c r="JG49" i="1"/>
  <c r="O15" i="3" s="1"/>
  <c r="P15" i="3" s="1"/>
  <c r="JG54" i="1"/>
  <c r="JG48" i="1"/>
  <c r="JG44" i="1"/>
  <c r="JF41" i="1"/>
  <c r="O12" i="3" l="1"/>
  <c r="P12" i="3" s="1"/>
  <c r="O13" i="3"/>
  <c r="P13" i="3" s="1"/>
  <c r="O16" i="3"/>
  <c r="P16" i="3" s="1"/>
  <c r="O14" i="3"/>
  <c r="P14" i="3" s="1"/>
  <c r="O3" i="3"/>
  <c r="P3" i="3" s="1"/>
  <c r="JG30" i="1"/>
  <c r="JG29" i="1"/>
  <c r="JG28" i="1"/>
  <c r="JF19" i="1"/>
  <c r="O4" i="3" l="1"/>
  <c r="P4" i="3" s="1"/>
  <c r="O5" i="3"/>
  <c r="P5" i="3" s="1"/>
  <c r="O6" i="3"/>
  <c r="P6" i="3" s="1"/>
  <c r="JG17" i="1"/>
  <c r="JF16" i="1"/>
  <c r="JF14" i="1"/>
  <c r="JF15" i="1"/>
  <c r="JF18" i="1"/>
  <c r="JF20" i="1"/>
  <c r="JF21" i="1"/>
  <c r="JF22" i="1"/>
  <c r="JF23" i="1"/>
  <c r="JF24" i="1"/>
  <c r="JF25" i="1"/>
  <c r="JF26" i="1"/>
  <c r="JF27" i="1"/>
  <c r="JF31" i="1"/>
  <c r="JF32" i="1"/>
  <c r="JF34" i="1"/>
  <c r="JF36" i="1"/>
  <c r="JF37" i="1"/>
  <c r="JF39" i="1"/>
  <c r="JF40" i="1"/>
  <c r="JF42" i="1"/>
  <c r="JF43" i="1"/>
  <c r="JF45" i="1"/>
  <c r="JF46" i="1"/>
  <c r="JF47" i="1"/>
  <c r="JF50" i="1"/>
  <c r="JF51" i="1"/>
  <c r="JF52" i="1"/>
  <c r="JF53" i="1"/>
  <c r="O18" i="2"/>
  <c r="P18" i="2" s="1"/>
  <c r="O33" i="2"/>
  <c r="P33" i="2" s="1"/>
  <c r="O34" i="2"/>
  <c r="P34" i="2" s="1"/>
  <c r="O26" i="2"/>
  <c r="P26" i="2" s="1"/>
  <c r="O37" i="2"/>
  <c r="P37" i="2" s="1"/>
  <c r="O38" i="2"/>
  <c r="P38" i="2" s="1"/>
  <c r="O28" i="2"/>
  <c r="P28" i="2" s="1"/>
  <c r="O35" i="2"/>
  <c r="P35" i="2" s="1"/>
  <c r="O5" i="2"/>
  <c r="P5" i="2" s="1"/>
  <c r="O42" i="2"/>
  <c r="P42" i="2" s="1"/>
  <c r="O47" i="2"/>
  <c r="P47" i="2" s="1"/>
  <c r="O53" i="2"/>
  <c r="P53" i="2" s="1"/>
  <c r="O54" i="2"/>
  <c r="P54" i="2" s="1"/>
  <c r="O55" i="2"/>
  <c r="P55" i="2" s="1"/>
  <c r="O7" i="2"/>
  <c r="P7" i="2" s="1"/>
  <c r="O56" i="2"/>
  <c r="P56" i="2" s="1"/>
  <c r="O43" i="2"/>
  <c r="P43" i="2" s="1"/>
  <c r="O57" i="2"/>
  <c r="P57" i="2" s="1"/>
  <c r="O30" i="2"/>
  <c r="P30" i="2" s="1"/>
  <c r="O52" i="2"/>
  <c r="P52" i="2" s="1"/>
  <c r="O22" i="2"/>
  <c r="P22" i="2" s="1"/>
  <c r="O48" i="2"/>
  <c r="P48" i="2" s="1"/>
  <c r="O2" i="3" l="1"/>
  <c r="P2" i="3" s="1"/>
  <c r="O25" i="2"/>
  <c r="P25" i="2" s="1"/>
  <c r="O6" i="2"/>
  <c r="P6" i="2" s="1"/>
  <c r="O16" i="2"/>
  <c r="P16" i="2" s="1"/>
  <c r="O24" i="2"/>
  <c r="P24" i="2" s="1"/>
  <c r="O3" i="2"/>
  <c r="P3" i="2" s="1"/>
  <c r="O8" i="2"/>
  <c r="P8" i="2" s="1"/>
  <c r="O2" i="2"/>
  <c r="P2" i="2" s="1"/>
  <c r="O50" i="2"/>
  <c r="P50" i="2" s="1"/>
  <c r="O4" i="2"/>
  <c r="P4" i="2" s="1"/>
  <c r="O29" i="2"/>
  <c r="P29" i="2" s="1"/>
  <c r="O41" i="2"/>
  <c r="P41" i="2" s="1"/>
  <c r="O11" i="2"/>
  <c r="P11" i="2" s="1"/>
  <c r="O20" i="2"/>
  <c r="P20" i="2" s="1"/>
  <c r="O23" i="2"/>
  <c r="P23" i="2" s="1"/>
  <c r="O19" i="2"/>
  <c r="P19" i="2" s="1"/>
  <c r="O51" i="2"/>
  <c r="P51" i="2" s="1"/>
  <c r="O13" i="2"/>
  <c r="P13" i="2" s="1"/>
  <c r="O27" i="2"/>
  <c r="P27" i="2" s="1"/>
  <c r="O21" i="2"/>
  <c r="P21" i="2" s="1"/>
  <c r="O10" i="2"/>
  <c r="P10" i="2" s="1"/>
  <c r="O12" i="2"/>
  <c r="P12" i="2" s="1"/>
  <c r="O39" i="2"/>
  <c r="P39" i="2" s="1"/>
  <c r="O31" i="2"/>
  <c r="P31" i="2" s="1"/>
  <c r="O14" i="2"/>
  <c r="P14" i="2" s="1"/>
  <c r="O40" i="2"/>
  <c r="P40" i="2" s="1"/>
  <c r="O15" i="2"/>
  <c r="P15" i="2" s="1"/>
  <c r="O32" i="2"/>
  <c r="P32" i="2" s="1"/>
  <c r="O17" i="2"/>
  <c r="P17" i="2" s="1"/>
  <c r="O36" i="2"/>
  <c r="P36" i="2" s="1"/>
  <c r="O9" i="2"/>
  <c r="P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tc={E2C81687-D3DF-4BB7-9A86-A16581159138}</author>
    <author>tc={DFFAD84B-2F84-4615-A5ED-947DE5FB350D}</author>
    <author>tc={544F7EBD-227B-482A-8696-BE50AA06CC22}</author>
    <author>tc={1FDB5732-B5C2-4699-B1DA-6A91609F474F}</author>
    <author>tc={99D365DC-D756-4C2B-A5A5-944EE87176FA}</author>
    <author>tc={BB3CFFD0-498A-494F-980E-D0AEF51EF093}</author>
    <author>tc={F0EBFB85-9DA2-4022-8101-4FDDAAE8F314}</author>
    <author>tc={82CD695F-8F4E-427C-9AA3-7BE6D7FEEDC5}</author>
    <author>tc={3E6F740D-CD4A-475D-A7E7-A78D60FE0DE7}</author>
    <author>tc={F7491CB8-A23A-4029-B9C1-CC99B9CE4604}</author>
    <author>tc={44E041DA-0280-4D4E-8F85-ED5DDAAC79A8}</author>
    <author>tc={5FD27188-DC37-4FDA-889E-BB097BBBF640}</author>
    <author>Manuel Monge Hernandez</author>
  </authors>
  <commentList>
    <comment ref="A14" authorId="0" shapeId="0" xr:uid="{E2C81687-D3DF-4BB7-9A86-A165811591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cumple con el subsane</t>
      </text>
    </comment>
    <comment ref="A15" authorId="1" shapeId="0" xr:uid="{DFFAD84B-2F84-4615-A5ED-947DE5FB35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atendió el subsane</t>
      </text>
    </comment>
    <comment ref="EK16" authorId="2" shapeId="0" xr:uid="{544F7EBD-227B-482A-8696-BE50AA06CC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Cita en Abril</t>
      </text>
    </comment>
    <comment ref="O17" authorId="3" shapeId="0" xr:uid="{1FDB5732-B5C2-4699-B1DA-6A91609F47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nombre de Ivannia Gutierrez Fallas</t>
      </text>
    </comment>
    <comment ref="ER19" authorId="4" shapeId="0" xr:uid="{99D365DC-D756-4C2B-A5A5-944EE87176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a nombre de una persona que no figura como dueño del vehículo</t>
      </text>
    </comment>
    <comment ref="EK25" authorId="5" shapeId="0" xr:uid="{BB3CFFD0-498A-494F-980E-D0AEF51EF0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Octubre 2022</t>
      </text>
    </comment>
    <comment ref="A35" authorId="6" shapeId="0" xr:uid="{F0EBFB85-9DA2-4022-8101-4FDDAAE8F3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subsanó todo</t>
      </text>
    </comment>
    <comment ref="O35" authorId="7" shapeId="0" xr:uid="{82CD695F-8F4E-427C-9AA3-7BE6D7FEED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Jessica Esquivel ..No justificó</t>
      </text>
    </comment>
    <comment ref="A38" authorId="8" shapeId="0" xr:uid="{3E6F740D-CD4A-475D-A7E7-A78D60FE0D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Respondió el subsane hasta el 31/03 a las 7:13pm
Respuesta:
    No lo atendió por completo</t>
      </text>
    </comment>
    <comment ref="A39" authorId="9" shapeId="0" xr:uid="{F7491CB8-A23A-4029-B9C1-CC99B9CE46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atendió el subsane correctamente</t>
      </text>
    </comment>
    <comment ref="A47" authorId="10" shapeId="0" xr:uid="{44E041DA-0280-4D4E-8F85-ED5DDAAC79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atendió el subsane</t>
      </text>
    </comment>
    <comment ref="A50" authorId="11" shapeId="0" xr:uid="{5FD27188-DC37-4FDA-889E-BB097BBBF64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Volvió a presentar el código de conductor vencido</t>
      </text>
    </comment>
    <comment ref="B67" authorId="12" shapeId="0" xr:uid="{4C09E967-CD85-48B5-BA32-AD88598CBA44}">
      <text>
        <r>
          <rPr>
            <b/>
            <sz val="9"/>
            <color indexed="81"/>
            <rFont val="Tahoma"/>
            <family val="2"/>
          </rPr>
          <t>No subsanó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7" authorId="12" shapeId="0" xr:uid="{9DA54A59-62F4-489D-83AA-904C957CBA75}">
      <text>
        <r>
          <rPr>
            <b/>
            <sz val="9"/>
            <color indexed="81"/>
            <rFont val="Tahoma"/>
            <family val="2"/>
          </rPr>
          <t>Presenta la anterior</t>
        </r>
      </text>
    </comment>
    <comment ref="AC67" authorId="12" shapeId="0" xr:uid="{15F0F80B-F2F6-45CC-82AA-B769F92B3763}">
      <text>
        <r>
          <rPr>
            <b/>
            <sz val="9"/>
            <color indexed="81"/>
            <rFont val="Tahoma"/>
            <family val="2"/>
          </rPr>
          <t>Carta de compromiso</t>
        </r>
      </text>
    </comment>
    <comment ref="AI67" authorId="12" shapeId="0" xr:uid="{907D5C35-1C37-4023-BB0C-B78ED40F030C}">
      <text>
        <r>
          <rPr>
            <b/>
            <sz val="9"/>
            <color indexed="81"/>
            <rFont val="Tahoma"/>
            <family val="2"/>
          </rPr>
          <t>Solicitar planilla</t>
        </r>
      </text>
    </comment>
    <comment ref="EQ67" authorId="12" shapeId="0" xr:uid="{6615F83E-CB76-47E5-BF04-5935001FABC5}">
      <text>
        <r>
          <rPr>
            <b/>
            <sz val="9"/>
            <color indexed="81"/>
            <rFont val="Tahoma"/>
            <family val="2"/>
          </rPr>
          <t>No muestra coberturas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0" authorId="12" shapeId="0" xr:uid="{6BA2B851-49C0-48D3-9AE9-15DACF484C19}">
      <text>
        <r>
          <rPr>
            <b/>
            <sz val="9"/>
            <color indexed="81"/>
            <rFont val="Tahoma"/>
            <family val="2"/>
          </rPr>
          <t xml:space="preserve">Oferta sin firma
</t>
        </r>
      </text>
    </comment>
    <comment ref="AH70" authorId="12" shapeId="0" xr:uid="{76AC5843-71CE-4876-9413-AE816BF186DE}">
      <text>
        <r>
          <rPr>
            <b/>
            <sz val="9"/>
            <color indexed="81"/>
            <rFont val="Tahoma"/>
            <family val="2"/>
          </rPr>
          <t>Falta planilla</t>
        </r>
      </text>
    </comment>
    <comment ref="AI70" authorId="12" shapeId="0" xr:uid="{CCC72B85-B38E-479A-83EB-EA02B770101C}">
      <text>
        <r>
          <rPr>
            <b/>
            <sz val="9"/>
            <color indexed="81"/>
            <rFont val="Tahoma"/>
            <family val="2"/>
          </rPr>
          <t>Falta planilla</t>
        </r>
      </text>
    </comment>
    <comment ref="AU70" authorId="12" shapeId="0" xr:uid="{CFE329CE-A5F6-44FB-A818-2B7F65660105}">
      <text>
        <r>
          <rPr>
            <b/>
            <sz val="9"/>
            <color indexed="81"/>
            <rFont val="Tahoma"/>
            <family val="2"/>
          </rPr>
          <t>Tiene deuda</t>
        </r>
      </text>
    </comment>
    <comment ref="O75" authorId="12" shapeId="0" xr:uid="{357FD513-68FD-4684-BC37-4EA1338F7932}">
      <text>
        <r>
          <rPr>
            <b/>
            <sz val="9"/>
            <color indexed="81"/>
            <rFont val="Tahoma"/>
            <family val="2"/>
          </rPr>
          <t>Cuenta a nombre de:
Jose Alonso Ugalde Carballo
Ced: 205220370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75" authorId="12" shapeId="0" xr:uid="{AFA27271-02D9-4CC5-8B93-8D3283E3213B}">
      <text>
        <r>
          <rPr>
            <b/>
            <sz val="9"/>
            <color indexed="81"/>
            <rFont val="Tahoma"/>
            <family val="2"/>
          </rPr>
          <t>Falta planilla</t>
        </r>
      </text>
    </comment>
    <comment ref="AI75" authorId="12" shapeId="0" xr:uid="{3B16A54E-B30F-48CA-8A06-77522E9D85E6}">
      <text>
        <r>
          <rPr>
            <b/>
            <sz val="9"/>
            <color indexed="81"/>
            <rFont val="Tahoma"/>
            <family val="2"/>
          </rPr>
          <t>Falta planilla</t>
        </r>
      </text>
    </comment>
    <comment ref="AL76" authorId="12" shapeId="0" xr:uid="{05FB6A4C-033E-473F-868B-9D979CCA953A}">
      <text>
        <r>
          <rPr>
            <b/>
            <sz val="9"/>
            <color indexed="81"/>
            <rFont val="Tahoma"/>
            <family val="2"/>
          </rPr>
          <t>No indicó en declaración</t>
        </r>
      </text>
    </comment>
    <comment ref="AI78" authorId="12" shapeId="0" xr:uid="{863193B5-20FB-40A8-A831-CD5844F19319}">
      <text>
        <r>
          <rPr>
            <b/>
            <sz val="9"/>
            <color indexed="81"/>
            <rFont val="Tahoma"/>
            <family val="2"/>
          </rPr>
          <t xml:space="preserve">Carta de compromiso
</t>
        </r>
      </text>
    </comment>
    <comment ref="AH79" authorId="12" shapeId="0" xr:uid="{8F241119-6F94-40F3-8487-0E77C28AB47C}">
      <text>
        <r>
          <rPr>
            <b/>
            <sz val="9"/>
            <color indexed="81"/>
            <rFont val="Tahoma"/>
            <family val="2"/>
          </rPr>
          <t>Presenta carta que el chofer es esposo</t>
        </r>
      </text>
    </comment>
    <comment ref="AH80" authorId="12" shapeId="0" xr:uid="{FADD27AA-7B78-4B75-8AB5-2AFFA354C8C3}">
      <text>
        <r>
          <rPr>
            <b/>
            <sz val="9"/>
            <color indexed="81"/>
            <rFont val="Tahoma"/>
            <family val="2"/>
          </rPr>
          <t>Falta planilla</t>
        </r>
      </text>
    </comment>
    <comment ref="B81" authorId="12" shapeId="0" xr:uid="{6122C82F-7885-4054-ABD1-9CC78FE440B5}">
      <text>
        <r>
          <rPr>
            <b/>
            <sz val="9"/>
            <color indexed="81"/>
            <rFont val="Tahoma"/>
            <family val="2"/>
          </rPr>
          <t xml:space="preserve">Resolución de contrato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A83" authorId="12" shapeId="0" xr:uid="{0BF65997-D703-48E7-9E87-505735DBF61B}">
      <text>
        <r>
          <rPr>
            <b/>
            <sz val="9"/>
            <color indexed="81"/>
            <rFont val="Tahoma"/>
            <family val="2"/>
          </rPr>
          <t>Vencido</t>
        </r>
      </text>
    </comment>
    <comment ref="AH84" authorId="12" shapeId="0" xr:uid="{D471C90C-6194-45B5-B450-65AF1D8E154E}">
      <text>
        <r>
          <rPr>
            <b/>
            <sz val="9"/>
            <color indexed="81"/>
            <rFont val="Tahoma"/>
            <family val="2"/>
          </rPr>
          <t xml:space="preserve">Carta de compromiso
</t>
        </r>
      </text>
    </comment>
    <comment ref="AT84" authorId="12" shapeId="0" xr:uid="{B859F963-4FBA-4E74-995D-BFE462F33021}">
      <text>
        <r>
          <rPr>
            <b/>
            <sz val="9"/>
            <color indexed="81"/>
            <rFont val="Tahoma"/>
            <family val="2"/>
          </rPr>
          <t xml:space="preserve">Carta de compromiso
</t>
        </r>
      </text>
    </comment>
    <comment ref="B89" authorId="12" shapeId="0" xr:uid="{6AD2FD69-F0AD-4E98-8470-0C985746A3ED}">
      <text>
        <r>
          <rPr>
            <b/>
            <sz val="9"/>
            <color indexed="81"/>
            <rFont val="Tahoma"/>
            <family val="2"/>
          </rPr>
          <t>No subsanó</t>
        </r>
      </text>
    </comment>
    <comment ref="I89" authorId="12" shapeId="0" xr:uid="{C86A3F80-5F0B-4E8E-8062-B483C3AD0FF4}">
      <text>
        <r>
          <rPr>
            <b/>
            <sz val="9"/>
            <color indexed="81"/>
            <rFont val="Tahoma"/>
            <family val="2"/>
          </rPr>
          <t>No indica zona</t>
        </r>
      </text>
    </comment>
    <comment ref="AD89" authorId="12" shapeId="0" xr:uid="{BCDDFDC6-CE9B-437A-B1E8-8CCBEED0B64E}">
      <text>
        <r>
          <rPr>
            <b/>
            <sz val="9"/>
            <color indexed="81"/>
            <rFont val="Tahoma"/>
            <family val="2"/>
          </rPr>
          <t>Tiene deuda</t>
        </r>
      </text>
    </comment>
    <comment ref="B90" authorId="12" shapeId="0" xr:uid="{0B7A7243-9727-4EC5-97E7-AD6601A55919}">
      <text>
        <r>
          <rPr>
            <b/>
            <sz val="9"/>
            <color indexed="81"/>
            <rFont val="Tahoma"/>
            <family val="2"/>
          </rPr>
          <t>Sin firma digital</t>
        </r>
      </text>
    </comment>
    <comment ref="R90" authorId="12" shapeId="0" xr:uid="{EE4BD32D-8171-4B48-BBD9-DCA31A856C6C}">
      <text>
        <r>
          <rPr>
            <b/>
            <sz val="9"/>
            <color indexed="81"/>
            <rFont val="Tahoma"/>
            <family val="2"/>
          </rPr>
          <t>Sin firma</t>
        </r>
      </text>
    </comment>
    <comment ref="S90" authorId="12" shapeId="0" xr:uid="{98515A21-6C3C-4134-A195-4FFF93B8098F}">
      <text>
        <r>
          <rPr>
            <b/>
            <sz val="9"/>
            <color indexed="81"/>
            <rFont val="Tahoma"/>
            <family val="2"/>
          </rPr>
          <t>Sin firma</t>
        </r>
      </text>
    </comment>
    <comment ref="B91" authorId="12" shapeId="0" xr:uid="{9703FBF5-0C9B-4AAB-A6A3-86E7FBEC06DA}">
      <text>
        <r>
          <rPr>
            <b/>
            <sz val="9"/>
            <color indexed="81"/>
            <rFont val="Tahoma"/>
            <family val="2"/>
          </rPr>
          <t>No subsanó</t>
        </r>
      </text>
    </comment>
    <comment ref="R91" authorId="12" shapeId="0" xr:uid="{AC8F7681-F6B5-432F-9A59-C46D627F1FCD}">
      <text>
        <r>
          <rPr>
            <b/>
            <sz val="9"/>
            <color indexed="81"/>
            <rFont val="Tahoma"/>
            <family val="2"/>
          </rPr>
          <t>Sin firma</t>
        </r>
      </text>
    </comment>
    <comment ref="S91" authorId="12" shapeId="0" xr:uid="{E7F21A21-A957-43DB-8B7C-4C2553031FC5}">
      <text>
        <r>
          <rPr>
            <b/>
            <sz val="9"/>
            <color indexed="81"/>
            <rFont val="Tahoma"/>
            <family val="2"/>
          </rPr>
          <t>Sin firma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tc={F91B24C4-8945-43DA-8701-0A6C3E47EBE9}</author>
    <author>tc={0715C0F9-77AF-4C14-9083-A6E7322CE92F}</author>
  </authors>
  <commentList>
    <comment ref="V27" authorId="0" shapeId="0" xr:uid="{F91B24C4-8945-43DA-8701-0A6C3E47EBE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1 unidad </t>
      </text>
    </comment>
    <comment ref="V34" authorId="1" shapeId="0" xr:uid="{0715C0F9-77AF-4C14-9083-A6E7322CE9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 unidades</t>
      </text>
    </comment>
  </commentList>
</comments>
</file>

<file path=xl/sharedStrings.xml><?xml version="1.0" encoding="utf-8"?>
<sst xmlns="http://schemas.openxmlformats.org/spreadsheetml/2006/main" count="20406" uniqueCount="1024">
  <si>
    <t xml:space="preserve">N° OFERTA </t>
  </si>
  <si>
    <t>Nombre Oferente</t>
  </si>
  <si>
    <t>Tipo de Identificación Física/Juridica</t>
  </si>
  <si>
    <t>Número de Identificación Física/Jurídica</t>
  </si>
  <si>
    <t>Nombre Representante Legal</t>
  </si>
  <si>
    <t>Numero Cédula</t>
  </si>
  <si>
    <t>Dirección</t>
  </si>
  <si>
    <t>Zona</t>
  </si>
  <si>
    <t>Entidad Bancaria</t>
  </si>
  <si>
    <t xml:space="preserve">Cuenta Corriente </t>
  </si>
  <si>
    <t xml:space="preserve">Cuenta Cliente 
(SINPE-IBAN)                                                                         </t>
  </si>
  <si>
    <t>Numero de Tel Persona Contacto</t>
  </si>
  <si>
    <t xml:space="preserve">Correo de notificaciones 
</t>
  </si>
  <si>
    <t>Anexo N° 3 Declaraciones Juradas</t>
  </si>
  <si>
    <t>Certificación de personería legal, naturaleza  y propiedad de las acciones - Personas Jurídicas</t>
  </si>
  <si>
    <t xml:space="preserve">Estado CCSS                                                                        </t>
  </si>
  <si>
    <t xml:space="preserve">Estado Fodesaf                                                    </t>
  </si>
  <si>
    <t>Estado impuesto a persona jurídica</t>
  </si>
  <si>
    <t>Estado Hacienda</t>
  </si>
  <si>
    <t>Timbres</t>
  </si>
  <si>
    <t>Copia de Cédula</t>
  </si>
  <si>
    <t>Copia de Licencia</t>
  </si>
  <si>
    <t>Código de Conductor</t>
  </si>
  <si>
    <t>Registro Especial de Conductores (Aeropuerto)</t>
  </si>
  <si>
    <t>Título de escolaridad</t>
  </si>
  <si>
    <t>Constancia de Infracciones</t>
  </si>
  <si>
    <t>Hoja de delincuencia</t>
  </si>
  <si>
    <t>Cartas de recomendación (2)</t>
  </si>
  <si>
    <t>Administración Tributaria</t>
  </si>
  <si>
    <t>CCSS</t>
  </si>
  <si>
    <t>Póliza de RT</t>
  </si>
  <si>
    <t>Fotografía</t>
  </si>
  <si>
    <t>Descuento</t>
  </si>
  <si>
    <t>Experiencia</t>
  </si>
  <si>
    <t>Nombre</t>
  </si>
  <si>
    <t>Correo electrónico</t>
  </si>
  <si>
    <t>Placa</t>
  </si>
  <si>
    <t>Tipo de vehículo</t>
  </si>
  <si>
    <t>Año</t>
  </si>
  <si>
    <t>Título de propiedad</t>
  </si>
  <si>
    <t>Poder (Busetas)</t>
  </si>
  <si>
    <t>Riteve</t>
  </si>
  <si>
    <t>Marchamo</t>
  </si>
  <si>
    <t>Póliza (A y C)</t>
  </si>
  <si>
    <t>Certificado de concesionario (Taxi)</t>
  </si>
  <si>
    <t>Permiso MOPT</t>
  </si>
  <si>
    <t>Permiso ICT</t>
  </si>
  <si>
    <t>A/C</t>
  </si>
  <si>
    <t>Fotografías</t>
  </si>
  <si>
    <t>Sostenibilidad</t>
  </si>
  <si>
    <t>Zona 2</t>
  </si>
  <si>
    <t>Zona 3</t>
  </si>
  <si>
    <t>Zona 4</t>
  </si>
  <si>
    <t>Zona 5</t>
  </si>
  <si>
    <t>Anexo N° 1 Info Oferente</t>
  </si>
  <si>
    <t xml:space="preserve">Criterio
Ambiental </t>
  </si>
  <si>
    <t>Criterio Social</t>
  </si>
  <si>
    <t xml:space="preserve">Código de conductor </t>
  </si>
  <si>
    <t xml:space="preserve">Constancia de Infracciones </t>
  </si>
  <si>
    <t>Cartas de recomendación</t>
  </si>
  <si>
    <t xml:space="preserve">Fotografía </t>
  </si>
  <si>
    <t>Cédula (número)</t>
  </si>
  <si>
    <t xml:space="preserve">Número de Teléfono </t>
  </si>
  <si>
    <t>Nombre 2</t>
  </si>
  <si>
    <t>Cédula (número) 2</t>
  </si>
  <si>
    <t>Copia de licencia 2</t>
  </si>
  <si>
    <t>Código de conductor 2</t>
  </si>
  <si>
    <t>Título de escolaridad 2</t>
  </si>
  <si>
    <t>Constancia de Infracciones 2</t>
  </si>
  <si>
    <t>Hoja de delincuencia 2</t>
  </si>
  <si>
    <t>Registro Especial de Conductores (Aeropuerto) 2</t>
  </si>
  <si>
    <t>Cartas de recomendación 2</t>
  </si>
  <si>
    <t>Fotografía 2</t>
  </si>
  <si>
    <t>Correo electrónico 2</t>
  </si>
  <si>
    <t>Número de Teléfono 2</t>
  </si>
  <si>
    <t>Nombre 3</t>
  </si>
  <si>
    <t>Cédula (número) 3</t>
  </si>
  <si>
    <t>Copia de licencia 3</t>
  </si>
  <si>
    <t>Código de conductor 3</t>
  </si>
  <si>
    <t>Título de escolaridad 3</t>
  </si>
  <si>
    <t>Constancia de Infracciones 3</t>
  </si>
  <si>
    <t>Hoja de delincuencia 3</t>
  </si>
  <si>
    <t>Registro Especial de Conductores (Aeropuerto) 3</t>
  </si>
  <si>
    <t>Cartas de recomendación 3</t>
  </si>
  <si>
    <t>Fotografía 3</t>
  </si>
  <si>
    <t>Correo electrónico 3</t>
  </si>
  <si>
    <t>Número de Teléfono 3</t>
  </si>
  <si>
    <t>Nombre 4</t>
  </si>
  <si>
    <t>Cédula (número) 4</t>
  </si>
  <si>
    <t>Copia de licencia 4</t>
  </si>
  <si>
    <t>Código de conductor 4</t>
  </si>
  <si>
    <t>Título de escolaridad 4</t>
  </si>
  <si>
    <t>Constancia de Infracciones 4</t>
  </si>
  <si>
    <t>Hoja de delincuencia 4</t>
  </si>
  <si>
    <t>Registro Especial de Conductores (Aeropuerto) 4</t>
  </si>
  <si>
    <t>Cartas de recomendación 4</t>
  </si>
  <si>
    <t>Fotografía 4</t>
  </si>
  <si>
    <t>Correo electrónico 4</t>
  </si>
  <si>
    <t>Número de Teléfono 4</t>
  </si>
  <si>
    <t>Nombre 5</t>
  </si>
  <si>
    <t>Cédula (número) 5</t>
  </si>
  <si>
    <t>Copia de licencia 5</t>
  </si>
  <si>
    <t>Código de conductor 5</t>
  </si>
  <si>
    <t>Título de escolaridad 5</t>
  </si>
  <si>
    <t>Constancia de Infracciones 5</t>
  </si>
  <si>
    <t>Hoja de delincuencia 5</t>
  </si>
  <si>
    <t>Registro Especial de Conductores (Aeropuerto) 5</t>
  </si>
  <si>
    <t>Cartas de recomendación 5</t>
  </si>
  <si>
    <t>Fotografía 5</t>
  </si>
  <si>
    <t>Correo electrónico 5</t>
  </si>
  <si>
    <t>Número de Teléfono 5</t>
  </si>
  <si>
    <t>Nombre 6</t>
  </si>
  <si>
    <t>Cédula (número) 6</t>
  </si>
  <si>
    <t>Copia de licencia 6</t>
  </si>
  <si>
    <t>Código de conductor 6</t>
  </si>
  <si>
    <t>Título de escolaridad 6</t>
  </si>
  <si>
    <t>Constancia de Infracciones 6</t>
  </si>
  <si>
    <t>Hoja de delincuencia 6</t>
  </si>
  <si>
    <t>Registro Especial de Conductores (Aeropuerto) 6</t>
  </si>
  <si>
    <t>Cartas de recomendación 6</t>
  </si>
  <si>
    <t>Fotografía 6</t>
  </si>
  <si>
    <t>Correo electrónico 6</t>
  </si>
  <si>
    <t>Número de Teléfono 6</t>
  </si>
  <si>
    <t>Nombre 7</t>
  </si>
  <si>
    <t>Cédula (número) 7</t>
  </si>
  <si>
    <t>Copia de licencia 7</t>
  </si>
  <si>
    <t>Código de conductor 7</t>
  </si>
  <si>
    <t>Título de escolaridad 7</t>
  </si>
  <si>
    <t>Constancia de Infracciones 7</t>
  </si>
  <si>
    <t>Hoja de delincuencia 7</t>
  </si>
  <si>
    <t>Registro Especial de Conductores (Aeropuerto) 7</t>
  </si>
  <si>
    <t>Cartas de recomendación 7</t>
  </si>
  <si>
    <t>Fotografía 7</t>
  </si>
  <si>
    <t>Correo electrónico 7</t>
  </si>
  <si>
    <t>Número de Teléfono 7</t>
  </si>
  <si>
    <t>Nombre 8</t>
  </si>
  <si>
    <t>Cédula (número) 8</t>
  </si>
  <si>
    <t>Copia de licencia 8</t>
  </si>
  <si>
    <t>Código de conductor 8</t>
  </si>
  <si>
    <t>Título de escolaridad 8</t>
  </si>
  <si>
    <t>Constancia de Infracciones 8</t>
  </si>
  <si>
    <t>Hoja de delincuencia 8</t>
  </si>
  <si>
    <t>Registro Especial de Conductores (Aeropuerto) 8</t>
  </si>
  <si>
    <t>Cartas de recomendación 8</t>
  </si>
  <si>
    <t>Fotografía 8</t>
  </si>
  <si>
    <t>Correo electrónico 8</t>
  </si>
  <si>
    <t>Número de Teléfono 8</t>
  </si>
  <si>
    <t xml:space="preserve">Marca </t>
  </si>
  <si>
    <t xml:space="preserve">Modelo </t>
  </si>
  <si>
    <t>Placa 2</t>
  </si>
  <si>
    <t>Tipo de vehículo 2</t>
  </si>
  <si>
    <t>Año 2</t>
  </si>
  <si>
    <t>Riteve 2</t>
  </si>
  <si>
    <t>Marca 2</t>
  </si>
  <si>
    <t>Modelo 2</t>
  </si>
  <si>
    <t>Título de propiedad 2</t>
  </si>
  <si>
    <t>Poder (Busetas) 2</t>
  </si>
  <si>
    <t>Marchamo 2</t>
  </si>
  <si>
    <t>Póliza (A y C) 2</t>
  </si>
  <si>
    <t>Certificado de concesionario (Taxi) 2</t>
  </si>
  <si>
    <t>Permiso MOPT 2</t>
  </si>
  <si>
    <t>Permiso ICT 2</t>
  </si>
  <si>
    <t>A/C 2</t>
  </si>
  <si>
    <t>Fotografías 2</t>
  </si>
  <si>
    <t>Sostenibilidad 2</t>
  </si>
  <si>
    <t>Placa 3</t>
  </si>
  <si>
    <t>Tipo de vehículo 3</t>
  </si>
  <si>
    <t>Año 3</t>
  </si>
  <si>
    <t>Riteve 3</t>
  </si>
  <si>
    <t>Marca 3</t>
  </si>
  <si>
    <t>Modelo 3</t>
  </si>
  <si>
    <t>Título de propiedad 3</t>
  </si>
  <si>
    <t>Poder (Busetas) 3</t>
  </si>
  <si>
    <t>Marchamo 3</t>
  </si>
  <si>
    <t>Póliza (A y C) 3</t>
  </si>
  <si>
    <t>Certificado de concesionario (Taxi) 3</t>
  </si>
  <si>
    <t>Permiso MOPT 3</t>
  </si>
  <si>
    <t>Permiso ICT 3</t>
  </si>
  <si>
    <t>A/C 3</t>
  </si>
  <si>
    <t>Fotografías 3</t>
  </si>
  <si>
    <t>Sostenibilidad 3</t>
  </si>
  <si>
    <t>Placa 4</t>
  </si>
  <si>
    <t>Tipo de vehículo 4</t>
  </si>
  <si>
    <t>Año 4</t>
  </si>
  <si>
    <t>Riteve 4</t>
  </si>
  <si>
    <t>Marca 4</t>
  </si>
  <si>
    <t>Modelo 4</t>
  </si>
  <si>
    <t>Título de propiedad 4</t>
  </si>
  <si>
    <t>Poder (Busetas) 4</t>
  </si>
  <si>
    <t>Marchamo 4</t>
  </si>
  <si>
    <t>Póliza (A y C) 4</t>
  </si>
  <si>
    <t>Certificado de concesionario (Taxi) 4</t>
  </si>
  <si>
    <t>Permiso MOPT 4</t>
  </si>
  <si>
    <t>Permiso ICT 4</t>
  </si>
  <si>
    <t>A/C 4</t>
  </si>
  <si>
    <t>Fotografías 4</t>
  </si>
  <si>
    <t>Sostenibilidad 4</t>
  </si>
  <si>
    <t>Placa 5</t>
  </si>
  <si>
    <t>Tipo de vehículo 5</t>
  </si>
  <si>
    <t>Año 5</t>
  </si>
  <si>
    <t>Riteve 5</t>
  </si>
  <si>
    <t>Marca 5</t>
  </si>
  <si>
    <t>Modelo 5</t>
  </si>
  <si>
    <t>Título de propiedad 5</t>
  </si>
  <si>
    <t>Poder (Busetas) 5</t>
  </si>
  <si>
    <t>Marchamo 5</t>
  </si>
  <si>
    <t>Póliza (A y C) 5</t>
  </si>
  <si>
    <t>Certificado de concesionario (Taxi) 5</t>
  </si>
  <si>
    <t>Permiso MOPT 5</t>
  </si>
  <si>
    <t>Permiso ICT 5</t>
  </si>
  <si>
    <t>A/C 5</t>
  </si>
  <si>
    <t>Fotografías 5</t>
  </si>
  <si>
    <t>Sostenibilidad 5</t>
  </si>
  <si>
    <t>Placa 6</t>
  </si>
  <si>
    <t>Tipo de vehículo 6</t>
  </si>
  <si>
    <t>Año 6</t>
  </si>
  <si>
    <t>Riteve 6</t>
  </si>
  <si>
    <t>Marca 6</t>
  </si>
  <si>
    <t>Modelo 6</t>
  </si>
  <si>
    <t>Título de propiedad 6</t>
  </si>
  <si>
    <t>Poder (Busetas) 6</t>
  </si>
  <si>
    <t>Marchamo 6</t>
  </si>
  <si>
    <t>Póliza (A y C) 6</t>
  </si>
  <si>
    <t>Certificado de concesionario (Taxi) 6</t>
  </si>
  <si>
    <t>Permiso MOPT 6</t>
  </si>
  <si>
    <t>Permiso ICT 6</t>
  </si>
  <si>
    <t>A/C 6</t>
  </si>
  <si>
    <t>Fotografías 6</t>
  </si>
  <si>
    <t>Sostenibilidad 6</t>
  </si>
  <si>
    <t>Placa 7</t>
  </si>
  <si>
    <t>Tipo de vehículo 7</t>
  </si>
  <si>
    <t>Año 7</t>
  </si>
  <si>
    <t>Riteve 7</t>
  </si>
  <si>
    <t>Marca 7</t>
  </si>
  <si>
    <t>Modelo 7</t>
  </si>
  <si>
    <t>Título de propiedad 7</t>
  </si>
  <si>
    <t>Poder (Busetas) 7</t>
  </si>
  <si>
    <t>Marchamo 7</t>
  </si>
  <si>
    <t>Póliza (A y C) 7</t>
  </si>
  <si>
    <t>Certificado de concesionario (Taxi) 7</t>
  </si>
  <si>
    <t>Permiso MOPT 7</t>
  </si>
  <si>
    <t>Permiso ICT 7</t>
  </si>
  <si>
    <t>A/C 7</t>
  </si>
  <si>
    <t>Fotografías 7</t>
  </si>
  <si>
    <t>Sostenibilidad 7</t>
  </si>
  <si>
    <t>Placa 8</t>
  </si>
  <si>
    <t>Tipo de vehículo 8</t>
  </si>
  <si>
    <t>Año 8</t>
  </si>
  <si>
    <t>Riteve 8</t>
  </si>
  <si>
    <t>Marca 8</t>
  </si>
  <si>
    <t>Modelo 8</t>
  </si>
  <si>
    <t>Título de propiedad 8</t>
  </si>
  <si>
    <t>Poder (Busetas) 8</t>
  </si>
  <si>
    <t>Marchamo 8</t>
  </si>
  <si>
    <t>Póliza (A y C) 8</t>
  </si>
  <si>
    <t>Certificado de concesionario (Taxi) 8</t>
  </si>
  <si>
    <t>Permiso MOPT 8</t>
  </si>
  <si>
    <t>Permiso ICT 8</t>
  </si>
  <si>
    <t>A/C 8</t>
  </si>
  <si>
    <t>Fotografías 8</t>
  </si>
  <si>
    <t>Sostenibilidad 8</t>
  </si>
  <si>
    <t xml:space="preserve">Ponderado Taxi </t>
  </si>
  <si>
    <t>Ponderado Buseta</t>
  </si>
  <si>
    <t>Total de unidades</t>
  </si>
  <si>
    <t>Copia de licencia2</t>
  </si>
  <si>
    <t>Título de escolaridad3</t>
  </si>
  <si>
    <t>Hoja de delincuencia4</t>
  </si>
  <si>
    <t>Registro Especial de Conductores (Aeropuerto)5</t>
  </si>
  <si>
    <r>
      <t xml:space="preserve">Evaluación de Ofertas
</t>
    </r>
    <r>
      <rPr>
        <sz val="24"/>
        <color theme="1"/>
        <rFont val="Arial"/>
        <family val="2"/>
      </rPr>
      <t>Departamento Financiero Administrativo</t>
    </r>
  </si>
  <si>
    <t>FI-F-071</t>
  </si>
  <si>
    <t>Página 1 de 1</t>
  </si>
  <si>
    <t>Versión 04</t>
  </si>
  <si>
    <r>
      <t xml:space="preserve">RED DE PROVEEDORES: </t>
    </r>
    <r>
      <rPr>
        <sz val="18"/>
        <color theme="1"/>
        <rFont val="Calibri"/>
        <family val="2"/>
        <scheme val="minor"/>
      </rPr>
      <t>“Servicios de Multiasistencia – Servicios de Traslado de Personas"</t>
    </r>
  </si>
  <si>
    <r>
      <t>NUMERO DE CONTRATACION:</t>
    </r>
    <r>
      <rPr>
        <sz val="18"/>
        <color theme="1"/>
        <rFont val="Calibri"/>
        <family val="2"/>
        <scheme val="minor"/>
      </rPr>
      <t xml:space="preserve"> 2023XE-000001</t>
    </r>
  </si>
  <si>
    <r>
      <t xml:space="preserve">FECHA: </t>
    </r>
    <r>
      <rPr>
        <sz val="18"/>
        <color theme="1"/>
        <rFont val="Calibri"/>
        <family val="2"/>
        <scheme val="minor"/>
      </rPr>
      <t>13/03/2023</t>
    </r>
  </si>
  <si>
    <t>Datos Generales</t>
  </si>
  <si>
    <t xml:space="preserve">Aspectos Formales </t>
  </si>
  <si>
    <t xml:space="preserve">Aspectos Técnicos </t>
  </si>
  <si>
    <t>Waldin Brenes Pereira</t>
  </si>
  <si>
    <t>Cooperativa de taxis de Heredia</t>
  </si>
  <si>
    <t>Alex Eduardo Valverde Delgado</t>
  </si>
  <si>
    <t>Aventuras DK Pura Life</t>
  </si>
  <si>
    <t>3-102-869887</t>
  </si>
  <si>
    <t>Franklin Berty Lewis</t>
  </si>
  <si>
    <t>Juan Francisco Palma Miranda</t>
  </si>
  <si>
    <t>German Starling Mora Mora</t>
  </si>
  <si>
    <t xml:space="preserve">Jhonny Mora Rojas </t>
  </si>
  <si>
    <t>Greivin Castro Vega</t>
  </si>
  <si>
    <t>Gilmar Rafael Monge Diaz</t>
  </si>
  <si>
    <t>Randall Pérez Salazar</t>
  </si>
  <si>
    <t>Vianney Alexander Cubero Gonzalez</t>
  </si>
  <si>
    <t>José Otto Fernández Salazar</t>
  </si>
  <si>
    <t>Noé Marcelo Morales Gago</t>
  </si>
  <si>
    <t>Walter Andrés Bolaños Salazar</t>
  </si>
  <si>
    <t>Luis Esteban Alvarado Castro</t>
  </si>
  <si>
    <t>Frank Calvo Mora</t>
  </si>
  <si>
    <t>Carlos Sanders Ávila</t>
  </si>
  <si>
    <t>Edgardo Retana Herrera</t>
  </si>
  <si>
    <t>Jose Andrés Esquivel Soto</t>
  </si>
  <si>
    <t>Luis Diego Chavarría Delgado</t>
  </si>
  <si>
    <t>Esteban Morales Chacón</t>
  </si>
  <si>
    <t>Wilbert Alonso Jiménez Guzmán</t>
  </si>
  <si>
    <t>Francisco Nuñez Mendoza</t>
  </si>
  <si>
    <t>Juan José Barrientos Miranda</t>
  </si>
  <si>
    <t xml:space="preserve">Carlos Luis Mora Segura </t>
  </si>
  <si>
    <t>Wilber Tencio Cordero</t>
  </si>
  <si>
    <t>Melissa Hernández Solórzano</t>
  </si>
  <si>
    <t>Lauro Camacho Ortiz</t>
  </si>
  <si>
    <t>Richard Solano Jiménez</t>
  </si>
  <si>
    <t>Alexander Francisco Chinchilla Vargas</t>
  </si>
  <si>
    <t>Hugo Alberto Rojas Solano</t>
  </si>
  <si>
    <t>Jhonny Solano Rivera</t>
  </si>
  <si>
    <t>Natanael Francisco Soto Bonilla</t>
  </si>
  <si>
    <t>Alexander Quesada Muñoz</t>
  </si>
  <si>
    <t>CARLOS EDUARDO BLANCO MORA</t>
  </si>
  <si>
    <t>Luis Dario Alvarado Arias</t>
  </si>
  <si>
    <t>Guillermo Eladio Murillo Cordero</t>
  </si>
  <si>
    <t>Mario Enrique Herrera Bogantes</t>
  </si>
  <si>
    <t>Randall Chaves Diaz</t>
  </si>
  <si>
    <t>Mauricio Chinchilla Valverde</t>
  </si>
  <si>
    <t>Juan Carlos García Larrave</t>
  </si>
  <si>
    <t>FRANCISCO ALBINO JIMENEZ CASTILLO</t>
  </si>
  <si>
    <t>Rodrigo Alberto Carmona Rojas</t>
  </si>
  <si>
    <t>Roger Alberto Quesada Artavia</t>
  </si>
  <si>
    <t>Marco Antonio Gomez Cedeño</t>
  </si>
  <si>
    <t>ELADIO LOPEZ SANCHO</t>
  </si>
  <si>
    <t>Ricardo Maroto Esquivel</t>
  </si>
  <si>
    <t>Claudio Coto Solano</t>
  </si>
  <si>
    <t>Warren Molina Delgado</t>
  </si>
  <si>
    <t>Edwin Miranda Núñez</t>
  </si>
  <si>
    <t>Guido Cerdas Ruiz</t>
  </si>
  <si>
    <t>3-101-803912 S.A</t>
  </si>
  <si>
    <t>Marco Antonio Guzmán Valverde</t>
  </si>
  <si>
    <t>Fauricio Gamboa Ibarra</t>
  </si>
  <si>
    <t>Saby Obando Mora</t>
  </si>
  <si>
    <t>Michael Sanchez Flores</t>
  </si>
  <si>
    <t>RONALD ERNESTO COTO SOLANO</t>
  </si>
  <si>
    <t>TRANSPORTES EL CALIFA DE MORAVIA S.A</t>
  </si>
  <si>
    <t xml:space="preserve">Jonathan Granados Soto </t>
  </si>
  <si>
    <t>GUISELLE CHAVARRIA CERDA</t>
  </si>
  <si>
    <t>Teodoro Gerardo Chacón Núñez</t>
  </si>
  <si>
    <t>Herbert Benedicts Aguilar</t>
  </si>
  <si>
    <t>Manuel Maroto Esquivel</t>
  </si>
  <si>
    <t xml:space="preserve">Karen Cambronero Hernández </t>
  </si>
  <si>
    <t>Leonardo Araya Alvarado</t>
  </si>
  <si>
    <t>Dennis Mc Adams Caravaca</t>
  </si>
  <si>
    <t>Kattia Rocío Pérez Madrigal</t>
  </si>
  <si>
    <t>Adonay de la Trinidad Jiménez Ramírez</t>
  </si>
  <si>
    <t>Luis Glenn Jimenez Berrocal</t>
  </si>
  <si>
    <t>José David Gamboa Jiménez</t>
  </si>
  <si>
    <t>Henry Guadamuz Venegas</t>
  </si>
  <si>
    <t>Alonso Alanis Acevedo</t>
  </si>
  <si>
    <t>Verny Mauricio Jimenez Guzmán</t>
  </si>
  <si>
    <t>Michael Antonio Ramírez Calvo</t>
  </si>
  <si>
    <t>Monserrath Grossi Solano</t>
  </si>
  <si>
    <t>William Alberto Grossi Vega</t>
  </si>
  <si>
    <t>Compañia Transportes Guaria &amp; Asociado S.A</t>
  </si>
  <si>
    <t>Steven Somarribas Campos</t>
  </si>
  <si>
    <t>Joshelyne Araya Pereira</t>
  </si>
  <si>
    <t>Marco Antonio Ramírez Peraza</t>
  </si>
  <si>
    <t>Física</t>
  </si>
  <si>
    <t>Jurídica</t>
  </si>
  <si>
    <t>N° de Oferta</t>
  </si>
  <si>
    <t>Oferente</t>
  </si>
  <si>
    <t>Tipo de vehículo1</t>
  </si>
  <si>
    <t>Tipo de vehículo2</t>
  </si>
  <si>
    <t>Tipo de vehículo3</t>
  </si>
  <si>
    <t>Nota_Exp</t>
  </si>
  <si>
    <t>Antigüedad</t>
  </si>
  <si>
    <t>Nota_Ant</t>
  </si>
  <si>
    <t>Nota_Desc</t>
  </si>
  <si>
    <t>Nota_CS</t>
  </si>
  <si>
    <t>NOTA TOTAL</t>
  </si>
  <si>
    <t>Tipo de vehículo4</t>
  </si>
  <si>
    <t>Tipo de vehículo5</t>
  </si>
  <si>
    <t>Zona 1</t>
  </si>
  <si>
    <t>N/A</t>
  </si>
  <si>
    <t>305019 Turrialba</t>
  </si>
  <si>
    <t>No cumple</t>
  </si>
  <si>
    <t>8861-6995</t>
  </si>
  <si>
    <t>waldinbp@hotmail.com</t>
  </si>
  <si>
    <t xml:space="preserve">Sin firma </t>
  </si>
  <si>
    <t>Taxi</t>
  </si>
  <si>
    <t>No Cumple</t>
  </si>
  <si>
    <t>TC 330</t>
  </si>
  <si>
    <t>Toyota</t>
  </si>
  <si>
    <t>Hi Lux</t>
  </si>
  <si>
    <t xml:space="preserve">No cumple </t>
  </si>
  <si>
    <t>Osvaldo Chacon Alfaro</t>
  </si>
  <si>
    <t>Heredia centro</t>
  </si>
  <si>
    <t xml:space="preserve">No indica </t>
  </si>
  <si>
    <t>6060-1412</t>
  </si>
  <si>
    <t>ochacon@coopeheredia.co.cr</t>
  </si>
  <si>
    <t>Cumple</t>
  </si>
  <si>
    <t>San Rafael, La Unión</t>
  </si>
  <si>
    <t>303010 La Unión</t>
  </si>
  <si>
    <t>Banco Nacional</t>
  </si>
  <si>
    <t>200-01-134-023121-6</t>
  </si>
  <si>
    <t>CR93015113420010231214</t>
  </si>
  <si>
    <t>8865-5720</t>
  </si>
  <si>
    <t>alex.valverde1959@gmail.com</t>
  </si>
  <si>
    <t>No</t>
  </si>
  <si>
    <t>Si</t>
  </si>
  <si>
    <t>TC-190</t>
  </si>
  <si>
    <t xml:space="preserve">Toyota </t>
  </si>
  <si>
    <t>Corrolla</t>
  </si>
  <si>
    <t xml:space="preserve">Cumple </t>
  </si>
  <si>
    <t>Moroso</t>
  </si>
  <si>
    <t xml:space="preserve">3-004-066878 </t>
  </si>
  <si>
    <t>Al dia</t>
  </si>
  <si>
    <t xml:space="preserve">Al dia </t>
  </si>
  <si>
    <t>Ivannia Gutiérrez Fallas</t>
  </si>
  <si>
    <t xml:space="preserve">Moravia, La Trinidad </t>
  </si>
  <si>
    <t>Z 1-05</t>
  </si>
  <si>
    <t>Coopenae RL</t>
  </si>
  <si>
    <t>CR12081400011029727810</t>
  </si>
  <si>
    <t>7264-9926</t>
  </si>
  <si>
    <t>aventurasdk@gmail.com</t>
  </si>
  <si>
    <t xml:space="preserve">No tiene </t>
  </si>
  <si>
    <t xml:space="preserve">No maneja </t>
  </si>
  <si>
    <t xml:space="preserve">Carta de Compromiso </t>
  </si>
  <si>
    <t>Mario Alberto Torres Murillo</t>
  </si>
  <si>
    <t>1-0909-0009</t>
  </si>
  <si>
    <t>8908-7454</t>
  </si>
  <si>
    <t>torresmurillomarioalberto@gmail.com</t>
  </si>
  <si>
    <t>SJB 017759</t>
  </si>
  <si>
    <t xml:space="preserve">Buseta </t>
  </si>
  <si>
    <t>FOTON</t>
  </si>
  <si>
    <t>VIEW C5</t>
  </si>
  <si>
    <t xml:space="preserve">No </t>
  </si>
  <si>
    <t xml:space="preserve">No inscrito </t>
  </si>
  <si>
    <t xml:space="preserve">Curridabat </t>
  </si>
  <si>
    <t>000000 SJ</t>
  </si>
  <si>
    <t>CR07081400011021585138</t>
  </si>
  <si>
    <t>60604310 
86427555</t>
  </si>
  <si>
    <t>fberty@yahoo.com</t>
  </si>
  <si>
    <t>TSJ002828</t>
  </si>
  <si>
    <t>Suzuki</t>
  </si>
  <si>
    <t>Ciaz GLX</t>
  </si>
  <si>
    <t>Heredia, Santo Thomas</t>
  </si>
  <si>
    <t>Z 4-01</t>
  </si>
  <si>
    <t>Z 1-03</t>
  </si>
  <si>
    <t>200-01-095-034517-9</t>
  </si>
  <si>
    <t>CR51015109520010345170</t>
  </si>
  <si>
    <t>8859-2323</t>
  </si>
  <si>
    <t>franpalma1009@gmail.com</t>
  </si>
  <si>
    <t>Máximo Mora Castro</t>
  </si>
  <si>
    <t>2-0286-1101</t>
  </si>
  <si>
    <t>taxiheredia5@gmail.com</t>
  </si>
  <si>
    <t>6070-8522</t>
  </si>
  <si>
    <t>Jose Daniel Salazar Méndez</t>
  </si>
  <si>
    <t>1-0856-0440</t>
  </si>
  <si>
    <t>microbus18124@gmail.com</t>
  </si>
  <si>
    <t>6111-1557</t>
  </si>
  <si>
    <t>SJB 18124</t>
  </si>
  <si>
    <t xml:space="preserve">Microbus </t>
  </si>
  <si>
    <t>TH 5</t>
  </si>
  <si>
    <t>Yaris</t>
  </si>
  <si>
    <t>Foton</t>
  </si>
  <si>
    <t>View CS</t>
  </si>
  <si>
    <t>SJB 18455</t>
  </si>
  <si>
    <t>Microbus</t>
  </si>
  <si>
    <t>Golden Dragon</t>
  </si>
  <si>
    <t>XML6531 E22</t>
  </si>
  <si>
    <t>SJB17807</t>
  </si>
  <si>
    <t xml:space="preserve">Foton </t>
  </si>
  <si>
    <t>View CS 2</t>
  </si>
  <si>
    <t>Pavas, San José</t>
  </si>
  <si>
    <t xml:space="preserve">000000 SJ </t>
  </si>
  <si>
    <t>200-01-208-223168-7</t>
  </si>
  <si>
    <t>CR54015120820012231686</t>
  </si>
  <si>
    <t>8825-0514
8825-7779</t>
  </si>
  <si>
    <t>moragerman27@gmail.com</t>
  </si>
  <si>
    <t>TSJ 3064</t>
  </si>
  <si>
    <t xml:space="preserve">Corolla </t>
  </si>
  <si>
    <t xml:space="preserve">Omiso </t>
  </si>
  <si>
    <t xml:space="preserve">Alajuela, La Guácima </t>
  </si>
  <si>
    <t>200-01-114-018759-0</t>
  </si>
  <si>
    <t>CR16015111420010187595</t>
  </si>
  <si>
    <t>greicv84@gmail.com</t>
  </si>
  <si>
    <t>N/a</t>
  </si>
  <si>
    <t>TSJ1713</t>
  </si>
  <si>
    <t>Ciaz</t>
  </si>
  <si>
    <t xml:space="preserve">San José, Hatillo </t>
  </si>
  <si>
    <t>200-01-044-033496-2</t>
  </si>
  <si>
    <t>CR18015104420010334961</t>
  </si>
  <si>
    <t>gilmar_1466@hotmail.es</t>
  </si>
  <si>
    <t>TSJ2151</t>
  </si>
  <si>
    <t>Alajuela, Grecia</t>
  </si>
  <si>
    <t>203010 Grecia</t>
  </si>
  <si>
    <t>200-01-187-003815-8</t>
  </si>
  <si>
    <t>CR37015118720010038151</t>
  </si>
  <si>
    <t>8533-5688 
2444-0018</t>
  </si>
  <si>
    <t>randallps@hotmail.com</t>
  </si>
  <si>
    <t xml:space="preserve">Kenneth Castro Conejo </t>
  </si>
  <si>
    <t xml:space="preserve">8478-6363 </t>
  </si>
  <si>
    <t>Kencasco3@gmail.com</t>
  </si>
  <si>
    <t>TA 059</t>
  </si>
  <si>
    <t xml:space="preserve">Alajuela, Sarchí </t>
  </si>
  <si>
    <t>206010 Naranjo</t>
  </si>
  <si>
    <t>vcubero1@hotmail.com</t>
  </si>
  <si>
    <t>APV GL</t>
  </si>
  <si>
    <t>Heredia, San Pablo</t>
  </si>
  <si>
    <t>401010 Heredia</t>
  </si>
  <si>
    <t>Bac San José</t>
  </si>
  <si>
    <t>CR34010200009476448375</t>
  </si>
  <si>
    <t>otto2780fs@gmail.com</t>
  </si>
  <si>
    <t>TH 685</t>
  </si>
  <si>
    <t>Yaris E</t>
  </si>
  <si>
    <t>200-01-000-242848-2</t>
  </si>
  <si>
    <t>CR10015100020012428488</t>
  </si>
  <si>
    <t>8605-5176
8360-4885
2282-5284</t>
  </si>
  <si>
    <t>laumorales231@gmail.com</t>
  </si>
  <si>
    <t>TSJ 6231</t>
  </si>
  <si>
    <t>Goicoechea, Ipis</t>
  </si>
  <si>
    <t>Z 1-02</t>
  </si>
  <si>
    <t>Z 3-01</t>
  </si>
  <si>
    <t>200-01-078-041286-0</t>
  </si>
  <si>
    <t>CR40015107820010412868</t>
  </si>
  <si>
    <t>6036-8060 
7240-9467</t>
  </si>
  <si>
    <t>walter14bs@hotmail.com</t>
  </si>
  <si>
    <t>cumple</t>
  </si>
  <si>
    <t>SJB-18478</t>
  </si>
  <si>
    <t>XML 6531 E 22
2021</t>
  </si>
  <si>
    <t xml:space="preserve">Alajuela, Atenas </t>
  </si>
  <si>
    <t>Z 2-01</t>
  </si>
  <si>
    <t>Z 2-02</t>
  </si>
  <si>
    <t>200-01-021-028641-1</t>
  </si>
  <si>
    <t>CR11015102120010286411</t>
  </si>
  <si>
    <t>8423-9378</t>
  </si>
  <si>
    <t>esteban.a.castro27@gmail.com</t>
  </si>
  <si>
    <t>PB2736</t>
  </si>
  <si>
    <t>Hyundai</t>
  </si>
  <si>
    <t>H1</t>
  </si>
  <si>
    <t>Z 1-04</t>
  </si>
  <si>
    <t>8866-7774</t>
  </si>
  <si>
    <t xml:space="preserve">fc.tours10@gmail.com </t>
  </si>
  <si>
    <t>SJB-18484</t>
  </si>
  <si>
    <t>Hiace</t>
  </si>
  <si>
    <t>Limón, Pococí</t>
  </si>
  <si>
    <t>702010 Pococí</t>
  </si>
  <si>
    <t>200-01-051-006683-9</t>
  </si>
  <si>
    <t>CR87015105120010066837</t>
  </si>
  <si>
    <t>8935-3266</t>
  </si>
  <si>
    <t>sanders-66@hotmail.com</t>
  </si>
  <si>
    <t>José Antonio Alvarez Avila</t>
  </si>
  <si>
    <t>1-1047-0534</t>
  </si>
  <si>
    <t>8465-8238</t>
  </si>
  <si>
    <t>jalvarezavila092279@gmail.com</t>
  </si>
  <si>
    <t>TL 537</t>
  </si>
  <si>
    <t>Corolla XLI</t>
  </si>
  <si>
    <t>200-01-143-012777-9</t>
  </si>
  <si>
    <t>CR82015114320010127771</t>
  </si>
  <si>
    <t>edgardoretanah@hotmail.com</t>
  </si>
  <si>
    <t>Gustavo Astua Madrigal</t>
  </si>
  <si>
    <t>Astuagustavo07@gmail.com</t>
  </si>
  <si>
    <t>TSJ 6197</t>
  </si>
  <si>
    <t>Nissan</t>
  </si>
  <si>
    <t>Tiida</t>
  </si>
  <si>
    <t>Heredia, Santo Domingo</t>
  </si>
  <si>
    <t>200-01-031-029763-1</t>
  </si>
  <si>
    <t>CR15015103120010297638</t>
  </si>
  <si>
    <t>8841-3824 
8566-2225 
8838-2038</t>
  </si>
  <si>
    <t>aesquivelso@gmail.com</t>
  </si>
  <si>
    <t>Rolando Cabezas Gutierrez</t>
  </si>
  <si>
    <t>1-0761-0120</t>
  </si>
  <si>
    <t>7295-2957</t>
  </si>
  <si>
    <t>aesquivelso@hotmail.com</t>
  </si>
  <si>
    <t>HB-4358</t>
  </si>
  <si>
    <t>HB-4537</t>
  </si>
  <si>
    <t xml:space="preserve">Alajuela, San Ramón </t>
  </si>
  <si>
    <t>202010 San Ramón</t>
  </si>
  <si>
    <t>200-01-020-064479-4</t>
  </si>
  <si>
    <t>CR51015102020010644790</t>
  </si>
  <si>
    <t>mauricio0610@gmail.com_</t>
  </si>
  <si>
    <t>TA 000752</t>
  </si>
  <si>
    <t>Corolla</t>
  </si>
  <si>
    <t xml:space="preserve">Alajuela, San Rafael </t>
  </si>
  <si>
    <t xml:space="preserve">Z 2-01 </t>
  </si>
  <si>
    <t>estebanmoralescha@gmail.com</t>
  </si>
  <si>
    <t>SJB 15001</t>
  </si>
  <si>
    <t>Heredia, Barva</t>
  </si>
  <si>
    <t>200-01-143-016135-7</t>
  </si>
  <si>
    <t>CR54015114320010161352</t>
  </si>
  <si>
    <t>wjimenezg11@gmail.com</t>
  </si>
  <si>
    <t>TSJ2879</t>
  </si>
  <si>
    <t>Ethios</t>
  </si>
  <si>
    <t>SJB17341</t>
  </si>
  <si>
    <t xml:space="preserve">Hyundai </t>
  </si>
  <si>
    <t>Pococí, Guápiles</t>
  </si>
  <si>
    <t>200-01-051-093854-2</t>
  </si>
  <si>
    <t>CR62015105120010938541</t>
  </si>
  <si>
    <t>8377-8912</t>
  </si>
  <si>
    <t>francisco-594@hotmail.com</t>
  </si>
  <si>
    <t>Rodolfo Guillen Centeno</t>
  </si>
  <si>
    <t>7-0170-0884</t>
  </si>
  <si>
    <t>8768-8523</t>
  </si>
  <si>
    <t>rodol3011@gmail.com</t>
  </si>
  <si>
    <t>TL 000594</t>
  </si>
  <si>
    <t>Taxi (discap)</t>
  </si>
  <si>
    <t>7027-8845</t>
  </si>
  <si>
    <t xml:space="preserve">transportesbarrientos@hotmail.com </t>
  </si>
  <si>
    <t xml:space="preserve">1-0882-0836 </t>
  </si>
  <si>
    <t xml:space="preserve">José María Rodríguez Rodríguez </t>
  </si>
  <si>
    <t>Falta 1</t>
  </si>
  <si>
    <t xml:space="preserve">7027-8845 </t>
  </si>
  <si>
    <t>Debe ser distinto</t>
  </si>
  <si>
    <t>SJB15596</t>
  </si>
  <si>
    <t>SJB17062</t>
  </si>
  <si>
    <t>407010 Belén</t>
  </si>
  <si>
    <t>carlosmorasegura67@gmail.com</t>
  </si>
  <si>
    <t>TH 219</t>
  </si>
  <si>
    <t>Cartago, Centro</t>
  </si>
  <si>
    <t xml:space="preserve">301010 Cartago </t>
  </si>
  <si>
    <t>200-01-054-031180-3</t>
  </si>
  <si>
    <t>CR84015105420010311801</t>
  </si>
  <si>
    <t>wilbertencio077@hotmail.com</t>
  </si>
  <si>
    <t>TC551</t>
  </si>
  <si>
    <t>Corolla LE</t>
  </si>
  <si>
    <t xml:space="preserve">Cartago, La Unión </t>
  </si>
  <si>
    <t>200-01-070-005565-5</t>
  </si>
  <si>
    <t>CR24015107020010055654</t>
  </si>
  <si>
    <t>72053650 
88856460</t>
  </si>
  <si>
    <t>melissahernandezsol1@gmail.com</t>
  </si>
  <si>
    <t>Orlando Solano Marín</t>
  </si>
  <si>
    <t>Orlandosm899@gmail.com</t>
  </si>
  <si>
    <t>Carlos Valverde Vásquez</t>
  </si>
  <si>
    <t>Carlosvalverdevasquez06@gmail.com</t>
  </si>
  <si>
    <t>TSJ 002333</t>
  </si>
  <si>
    <t>CB 003287</t>
  </si>
  <si>
    <t>Cartago, Quebradilla</t>
  </si>
  <si>
    <t>200-01-075-008306-4</t>
  </si>
  <si>
    <t>CR84015107520010083067</t>
  </si>
  <si>
    <t>8785-7269</t>
  </si>
  <si>
    <t>laurocamacho50@gmail.com</t>
  </si>
  <si>
    <t>TSJ837</t>
  </si>
  <si>
    <t>200-01-134-025563-8</t>
  </si>
  <si>
    <t>CR62015113420010255634</t>
  </si>
  <si>
    <t>richardsolanoj@gmail.com</t>
  </si>
  <si>
    <t>Olman Cordero Arroyo</t>
  </si>
  <si>
    <t>mpsolman@gmail.com</t>
  </si>
  <si>
    <t>TSJ 001968</t>
  </si>
  <si>
    <t>Alberto Monge Araya</t>
  </si>
  <si>
    <t xml:space="preserve">Paraíso, Cartago </t>
  </si>
  <si>
    <t>CR18010200009333660492</t>
  </si>
  <si>
    <t>8882-4242</t>
  </si>
  <si>
    <t>vivatravel.cr@gmail.com</t>
  </si>
  <si>
    <t>CB3411</t>
  </si>
  <si>
    <t>Hiace GL</t>
  </si>
  <si>
    <t>n/a</t>
  </si>
  <si>
    <t>Alajuela, Palmares</t>
  </si>
  <si>
    <t>207010 Palmares</t>
  </si>
  <si>
    <t>200-01-019-040810-8</t>
  </si>
  <si>
    <t>CR84015101920010408103</t>
  </si>
  <si>
    <t xml:space="preserve"> 8880-5757</t>
  </si>
  <si>
    <t>Taxichinchilla61@gmail.com</t>
  </si>
  <si>
    <t>TA1427</t>
  </si>
  <si>
    <t>Yaris G</t>
  </si>
  <si>
    <t>200-01-157-013682-4</t>
  </si>
  <si>
    <t>CR06015115720010136829</t>
  </si>
  <si>
    <t>84003728
62499568</t>
  </si>
  <si>
    <t>Harojassolano@gmail.com</t>
  </si>
  <si>
    <t>Luis Eduardo Rojas Solano</t>
  </si>
  <si>
    <t>1-0644-0539</t>
  </si>
  <si>
    <t>Luisrojas822@gmail.com</t>
  </si>
  <si>
    <t>TSJ 2846</t>
  </si>
  <si>
    <t>200-01-080-122673-6</t>
  </si>
  <si>
    <t>CR16015108020011226732</t>
  </si>
  <si>
    <t>TSJ4262</t>
  </si>
  <si>
    <t xml:space="preserve">Yaris </t>
  </si>
  <si>
    <t xml:space="preserve">San José, La Uruca </t>
  </si>
  <si>
    <t>Banco de Costa Rica</t>
  </si>
  <si>
    <t>CR22015202001092964179</t>
  </si>
  <si>
    <t>8873-1965</t>
  </si>
  <si>
    <t>natanael001@yahoo.com</t>
  </si>
  <si>
    <t>SJB-17911</t>
  </si>
  <si>
    <t>San José, Pavas</t>
  </si>
  <si>
    <t>200-01-080-128734-4</t>
  </si>
  <si>
    <t>CR06015108020011287343</t>
  </si>
  <si>
    <t>alexanderquesadasa@gmail.com</t>
  </si>
  <si>
    <t>B1</t>
  </si>
  <si>
    <t>No posee</t>
  </si>
  <si>
    <t>SJB 016980</t>
  </si>
  <si>
    <t>Yorsua David Gutierrez Fallas</t>
  </si>
  <si>
    <t>1-1445-0118</t>
  </si>
  <si>
    <t>davidgutierrezfallas@gmail.com</t>
  </si>
  <si>
    <t>8538-6678</t>
  </si>
  <si>
    <t>San José, Moravia</t>
  </si>
  <si>
    <t>200-01-036-061629-0</t>
  </si>
  <si>
    <t>CR72015103620010616299</t>
  </si>
  <si>
    <t>8801-8726 
8843-6153</t>
  </si>
  <si>
    <t>carloseduardoblanco12@gmail.com</t>
  </si>
  <si>
    <t xml:space="preserve">Vencido </t>
  </si>
  <si>
    <t>JUAN LUIS PORRAS SANCHEZ</t>
  </si>
  <si>
    <t>1-0635-0737</t>
  </si>
  <si>
    <t>8825-2606</t>
  </si>
  <si>
    <t>TSJ3709</t>
  </si>
  <si>
    <t>Corrolla Alteza</t>
  </si>
  <si>
    <t>SJB17929</t>
  </si>
  <si>
    <t>CR31015202001059636563</t>
  </si>
  <si>
    <t>8691-2646 
8888-0028</t>
  </si>
  <si>
    <t>ecovision.fly@gmail.com</t>
  </si>
  <si>
    <t>TA 1216</t>
  </si>
  <si>
    <t>Coyol, Alajuela</t>
  </si>
  <si>
    <t>200-01-156-009775-8</t>
  </si>
  <si>
    <t>CR11015115620010097750</t>
  </si>
  <si>
    <t>Gmurillo553@gmail.com</t>
  </si>
  <si>
    <t>TSJ 640</t>
  </si>
  <si>
    <t>mariocostarica@gmail.com
meherrerab65@gmail.com</t>
  </si>
  <si>
    <t>Heredia, Mercedes</t>
  </si>
  <si>
    <t>CR44015115320010039165</t>
  </si>
  <si>
    <t>ILEGIBLE</t>
  </si>
  <si>
    <t>TSJ 6566</t>
  </si>
  <si>
    <t xml:space="preserve">Si </t>
  </si>
  <si>
    <t xml:space="preserve">GAM </t>
  </si>
  <si>
    <t>8843-1579</t>
  </si>
  <si>
    <t>rchavesdiaz77@gmail.com</t>
  </si>
  <si>
    <t>CR13015108020011070810</t>
  </si>
  <si>
    <t>SJB15990</t>
  </si>
  <si>
    <t>San José, Alajuelita</t>
  </si>
  <si>
    <t>200-01-157-012581-4</t>
  </si>
  <si>
    <t>CR09015115720010125814</t>
  </si>
  <si>
    <t>mauriciovalverdem@gmail.com</t>
  </si>
  <si>
    <t>SJB 17165</t>
  </si>
  <si>
    <t>SJB 15357</t>
  </si>
  <si>
    <t>San José, Curridabat</t>
  </si>
  <si>
    <t>jmr0812@hotmail.com</t>
  </si>
  <si>
    <t>200-01-072-003962-1</t>
  </si>
  <si>
    <t>CR57015107220010039627</t>
  </si>
  <si>
    <t>TSJ 001515</t>
  </si>
  <si>
    <t xml:space="preserve">Presentó Inscripción </t>
  </si>
  <si>
    <t>200-01-129-076592-3</t>
  </si>
  <si>
    <t>CR11015112920010765924</t>
  </si>
  <si>
    <t>TA 1709 (discap)</t>
  </si>
  <si>
    <t>San José, Santa Ana</t>
  </si>
  <si>
    <t>200-01-031-027635-9</t>
  </si>
  <si>
    <t>CR12015103120010276352</t>
  </si>
  <si>
    <t>GAM</t>
  </si>
  <si>
    <t>Guadalupe, El Alto</t>
  </si>
  <si>
    <t>San José, Hatillo Centro</t>
  </si>
  <si>
    <t>200-01-166-007880-7</t>
  </si>
  <si>
    <t>CR26015116620010078806</t>
  </si>
  <si>
    <t>Heredia, San Juaquin de Flores</t>
  </si>
  <si>
    <t>No es el doc</t>
  </si>
  <si>
    <t>Luis Carlos Mora Zamora</t>
  </si>
  <si>
    <t>No indica</t>
  </si>
  <si>
    <t>Licencia vencida
Adjunta cita</t>
  </si>
  <si>
    <t>juanluisporras19@gmail.com</t>
  </si>
  <si>
    <t>San José, Zapote</t>
  </si>
  <si>
    <t>CR85015202001135333809</t>
  </si>
  <si>
    <t>San José (000000)</t>
  </si>
  <si>
    <t>Banco Nacional de Costa Rica</t>
  </si>
  <si>
    <t>200-01-115-004039-2</t>
  </si>
  <si>
    <t>CR35015111520010040390</t>
  </si>
  <si>
    <t>juancarlosgarcia14@hotmail.com</t>
  </si>
  <si>
    <t>Al día</t>
  </si>
  <si>
    <t>José Ángel Corrales Salazar</t>
  </si>
  <si>
    <t>Josecorrales370@gmail.com</t>
  </si>
  <si>
    <t>TSJ-1703</t>
  </si>
  <si>
    <t>Versa</t>
  </si>
  <si>
    <t>Alajuela, Alajuela</t>
  </si>
  <si>
    <t>Alajuela (201010)</t>
  </si>
  <si>
    <t>200-01-180-013993-3</t>
  </si>
  <si>
    <t>CR59015118020010139931</t>
  </si>
  <si>
    <t>francastillo26@hotmail.com</t>
  </si>
  <si>
    <t>TA-611</t>
  </si>
  <si>
    <t>San José, Escazú</t>
  </si>
  <si>
    <t>Escazú (102010)</t>
  </si>
  <si>
    <t>200-01-084-061525-1</t>
  </si>
  <si>
    <t>CR90015108420010615250</t>
  </si>
  <si>
    <t>rocarr19@gmail.com</t>
  </si>
  <si>
    <t>TSJ-5718</t>
  </si>
  <si>
    <t>San José, Montes de Oca</t>
  </si>
  <si>
    <t>200-01-080-130259-9</t>
  </si>
  <si>
    <t>CR10015108020011302597</t>
  </si>
  <si>
    <t>72858488 / 89159577 / 22734232</t>
  </si>
  <si>
    <t>rogerqa27@gmail.com</t>
  </si>
  <si>
    <t>TSJ-2703</t>
  </si>
  <si>
    <t>Cartago, Cartago</t>
  </si>
  <si>
    <t>Zona 3-01</t>
  </si>
  <si>
    <t>200-01-145-030998-7</t>
  </si>
  <si>
    <t>CR68015114620010309980</t>
  </si>
  <si>
    <t>84642976 / 87180613</t>
  </si>
  <si>
    <t>magomez004@gmail.com</t>
  </si>
  <si>
    <t>Rigoberto Ortega Rivera</t>
  </si>
  <si>
    <t>rigobertoortegar19@gmail.com</t>
  </si>
  <si>
    <t>CB-3293</t>
  </si>
  <si>
    <t>Microbús</t>
  </si>
  <si>
    <t>CB-3391</t>
  </si>
  <si>
    <t>TSJ-2528</t>
  </si>
  <si>
    <t>Accent</t>
  </si>
  <si>
    <t>Alajuela, San Carlos</t>
  </si>
  <si>
    <t>Ciudad Quesada (210010)</t>
  </si>
  <si>
    <t>200-01-012-077017-9</t>
  </si>
  <si>
    <t>CR12015101220010770177</t>
  </si>
  <si>
    <t>eladiosancho@hotmail.com</t>
  </si>
  <si>
    <t>TA-661</t>
  </si>
  <si>
    <t>200-01-002-128999-0</t>
  </si>
  <si>
    <t>CR53015100220011289991</t>
  </si>
  <si>
    <t>r.maroto1@hotmail.com</t>
  </si>
  <si>
    <t>TA-807</t>
  </si>
  <si>
    <t>San José, San José</t>
  </si>
  <si>
    <t>CR87015201001012454223</t>
  </si>
  <si>
    <t>84577676 / 88803031</t>
  </si>
  <si>
    <t>gerencia@tallercoto.co.cr</t>
  </si>
  <si>
    <t>Fabio Ernesto Vega Calvo</t>
  </si>
  <si>
    <t>taxitsj802@gmail.com</t>
  </si>
  <si>
    <t>TSJ-802</t>
  </si>
  <si>
    <t>San José, Desamparados</t>
  </si>
  <si>
    <t>Zona 1-03</t>
  </si>
  <si>
    <t>Zona 2-06</t>
  </si>
  <si>
    <t>Zona 2-02</t>
  </si>
  <si>
    <t>Mutual Alajuela</t>
  </si>
  <si>
    <t>CR77080311100193053799</t>
  </si>
  <si>
    <t>molina4x@gmail.com</t>
  </si>
  <si>
    <t>Dagoberto Barrantes Fallas</t>
  </si>
  <si>
    <t>dagobafa@gmail.com</t>
  </si>
  <si>
    <t>TSJ-5202</t>
  </si>
  <si>
    <t>SJB-17269</t>
  </si>
  <si>
    <t>AB-6800</t>
  </si>
  <si>
    <t>SJB-15719</t>
  </si>
  <si>
    <t>San José, Tibás</t>
  </si>
  <si>
    <t>200-01-080-019000-2</t>
  </si>
  <si>
    <t>CR53015108020010190009</t>
  </si>
  <si>
    <t>88683340 / 22403814</t>
  </si>
  <si>
    <t>edwintita@hotmail.com</t>
  </si>
  <si>
    <t>TSJ-4702</t>
  </si>
  <si>
    <t>Cartago (301010)</t>
  </si>
  <si>
    <t>CR38015202001311317196</t>
  </si>
  <si>
    <t>88372696 / 84298950</t>
  </si>
  <si>
    <t>guidocerdasruiz@gmail.com</t>
  </si>
  <si>
    <t>TC-719</t>
  </si>
  <si>
    <t>Luis Gustavo Agüero Núñez</t>
  </si>
  <si>
    <t>Zona 2-01</t>
  </si>
  <si>
    <t>200-01-105-040110-0</t>
  </si>
  <si>
    <t>CR93015110520010401109</t>
  </si>
  <si>
    <t>71697484 / 70452579</t>
  </si>
  <si>
    <t>gustavoaguero2005@hotmail.com</t>
  </si>
  <si>
    <t>AB-7665</t>
  </si>
  <si>
    <t>Urvan</t>
  </si>
  <si>
    <t>Zona 1-02</t>
  </si>
  <si>
    <t>200-01-095-041473-1</t>
  </si>
  <si>
    <t>CR07015109520010414735</t>
  </si>
  <si>
    <t>marcotaxi850@gmail.com</t>
  </si>
  <si>
    <t>TSJ-850</t>
  </si>
  <si>
    <t>SJB-16058</t>
  </si>
  <si>
    <t>200-01-095-031614-4</t>
  </si>
  <si>
    <t>CR63015109520010316145</t>
  </si>
  <si>
    <t>87025050 / 87025895</t>
  </si>
  <si>
    <t>fauriciogamboa17@hotmail.com</t>
  </si>
  <si>
    <t>Allen Ortiz Brenes</t>
  </si>
  <si>
    <t>allenortiz028@hotmail.com</t>
  </si>
  <si>
    <t>Joaquin Alberto Quirós Castro</t>
  </si>
  <si>
    <t>joaquinquirosc@hotmail.com</t>
  </si>
  <si>
    <t>Jose Antonio Vargas Núñez</t>
  </si>
  <si>
    <t>joseins2020@gmail.com</t>
  </si>
  <si>
    <t>CB-2963</t>
  </si>
  <si>
    <t>CB-3283</t>
  </si>
  <si>
    <t>Mercedes Benz</t>
  </si>
  <si>
    <t>Sprinter</t>
  </si>
  <si>
    <t>CB-3325</t>
  </si>
  <si>
    <t>View</t>
  </si>
  <si>
    <t>TSJ-4360</t>
  </si>
  <si>
    <t>Banco Popular</t>
  </si>
  <si>
    <t>CR42016100012107450503</t>
  </si>
  <si>
    <t>sabyobando@hotmail.com</t>
  </si>
  <si>
    <t>CB-2640</t>
  </si>
  <si>
    <t>CB-2788</t>
  </si>
  <si>
    <t>TSJ-4662</t>
  </si>
  <si>
    <t>Zona 1-01</t>
  </si>
  <si>
    <t>Zona 1-04</t>
  </si>
  <si>
    <t>Zona 1-05</t>
  </si>
  <si>
    <t>200-01-107-030400-3</t>
  </si>
  <si>
    <t>CR12015110720010304005</t>
  </si>
  <si>
    <t>transportes22m@gmail.com</t>
  </si>
  <si>
    <t>SJB-16986</t>
  </si>
  <si>
    <t>TSJ-2910</t>
  </si>
  <si>
    <t>100-01-000-171048-2</t>
  </si>
  <si>
    <t>CR4001510010011710488</t>
  </si>
  <si>
    <t>88871331 / 89694111</t>
  </si>
  <si>
    <t>rocoso61@gmail.com</t>
  </si>
  <si>
    <t>TSJ-797</t>
  </si>
  <si>
    <t>Gabriel Antonio Coronado Rubiano</t>
  </si>
  <si>
    <t>200-01-053-041826-0</t>
  </si>
  <si>
    <t>CR65015105320010418266</t>
  </si>
  <si>
    <t>87354725 / 83597642</t>
  </si>
  <si>
    <t>t.califa@yahoo.com</t>
  </si>
  <si>
    <t>TSJ-5699</t>
  </si>
  <si>
    <t>SJB-18319</t>
  </si>
  <si>
    <t>San José, Goicoechea</t>
  </si>
  <si>
    <t>CR0201611106914069731</t>
  </si>
  <si>
    <t>jfgranadosoto@gmail.com</t>
  </si>
  <si>
    <t>TSJ-6495</t>
  </si>
  <si>
    <t>CR09080315001001022051</t>
  </si>
  <si>
    <t>guiselle.chavarria@gmail com</t>
  </si>
  <si>
    <t>Jose Alonso Ugalde Carballo</t>
  </si>
  <si>
    <t>alonso.ugalde@yahoo.com</t>
  </si>
  <si>
    <t>Guillermo Oreamuno Chavez</t>
  </si>
  <si>
    <t>oreamunoguillermo8@gmail.com</t>
  </si>
  <si>
    <t>SJB-16941</t>
  </si>
  <si>
    <t>Alajuela, San Ramón</t>
  </si>
  <si>
    <t>San Rafael (202060)</t>
  </si>
  <si>
    <t>200-01-020-077222-9</t>
  </si>
  <si>
    <t>CR47015102020010772223</t>
  </si>
  <si>
    <t>r.ambo67@hotmail.com</t>
  </si>
  <si>
    <t>TA-1286</t>
  </si>
  <si>
    <t>Pick-up</t>
  </si>
  <si>
    <t>Mitsubishi</t>
  </si>
  <si>
    <t>L200</t>
  </si>
  <si>
    <t>200-01-047-069932-9</t>
  </si>
  <si>
    <t>CR91015104720010699322</t>
  </si>
  <si>
    <t>hbtaxi1119@hotmail.com</t>
  </si>
  <si>
    <t>Jimmy Gerardo Castro Vargas</t>
  </si>
  <si>
    <t>Jimmyrunner12@gmail.com</t>
  </si>
  <si>
    <t>Orlando Vallejos Enríquez</t>
  </si>
  <si>
    <t>Loveff0514@gmail.com</t>
  </si>
  <si>
    <t>TSJ-1119</t>
  </si>
  <si>
    <t>CB-2964</t>
  </si>
  <si>
    <t>GB-3405</t>
  </si>
  <si>
    <t>200-01-153-068384-9</t>
  </si>
  <si>
    <t>CR59015115320010683848</t>
  </si>
  <si>
    <t>manuel.maroto.e@hotmail.com</t>
  </si>
  <si>
    <t>TA-1674</t>
  </si>
  <si>
    <t>San José, Aserrí</t>
  </si>
  <si>
    <t>200-01-208-155702-3</t>
  </si>
  <si>
    <t>CR50015120820011557026</t>
  </si>
  <si>
    <t>89735194 / 40802119</t>
  </si>
  <si>
    <t>uni-kcambronero@hotmail.com</t>
  </si>
  <si>
    <t>Gerardo Navarro Romero</t>
  </si>
  <si>
    <t xml:space="preserve">gnr070482@gmail.com </t>
  </si>
  <si>
    <t>SJB-18415</t>
  </si>
  <si>
    <t>200-01-102-025097-2</t>
  </si>
  <si>
    <t>CR87015110220010250979</t>
  </si>
  <si>
    <t>transleotour@gmail.com</t>
  </si>
  <si>
    <t>Ingrid Molina Salinas</t>
  </si>
  <si>
    <t>i.mora02@hotmail.com</t>
  </si>
  <si>
    <t>Jorge Arturo Hernández Córdoba</t>
  </si>
  <si>
    <t>hernandezcordobajorgearturo@gmail.com</t>
  </si>
  <si>
    <t>TSJ-5893</t>
  </si>
  <si>
    <t>SJB-15025</t>
  </si>
  <si>
    <t>SJB-12947</t>
  </si>
  <si>
    <t>200-01-107-037072-3</t>
  </si>
  <si>
    <t>CR13015110720010370723</t>
  </si>
  <si>
    <t>kattia0978@gmail.com</t>
  </si>
  <si>
    <t>César Sequeira Madrigal</t>
  </si>
  <si>
    <t>Cmsequeira1985@gmsil.com</t>
  </si>
  <si>
    <t>SJB-16216</t>
  </si>
  <si>
    <t>GB-3204</t>
  </si>
  <si>
    <t>200-01-208-076467-0</t>
  </si>
  <si>
    <t>CR10015120820010764674</t>
  </si>
  <si>
    <t>adonayjimenez.r24@gmail.com</t>
  </si>
  <si>
    <t>Esteban Vega Donaire</t>
  </si>
  <si>
    <t>evdonaide80@gmail.com</t>
  </si>
  <si>
    <t>TSJ-6458</t>
  </si>
  <si>
    <t>Elantra</t>
  </si>
  <si>
    <t>AB-7569</t>
  </si>
  <si>
    <t>SJB-16974</t>
  </si>
  <si>
    <t>200-01-080-029351-0</t>
  </si>
  <si>
    <t>CR47015108020010293519</t>
  </si>
  <si>
    <t>glenn.jimenez55@gmail.com</t>
  </si>
  <si>
    <t>Alexis Giovanni Fonseca Jiménez</t>
  </si>
  <si>
    <t>Geovannyfonseca55@gmail.com</t>
  </si>
  <si>
    <t>TSJ-5524</t>
  </si>
  <si>
    <t>Zona 2-03</t>
  </si>
  <si>
    <t>200-01-149-015908-4</t>
  </si>
  <si>
    <t>CR60015114920010159080</t>
  </si>
  <si>
    <t>davegam86@gmail.com</t>
  </si>
  <si>
    <t>Fernando Enrique Cabrera Monge</t>
  </si>
  <si>
    <t>fernandocabrera55@hotmail.com</t>
  </si>
  <si>
    <t>SJB-15140</t>
  </si>
  <si>
    <t>SJB-17050</t>
  </si>
  <si>
    <t>200-01-002-114978-0</t>
  </si>
  <si>
    <t>CR39015100220011149787</t>
  </si>
  <si>
    <t>event.up.cr@hotmail.com</t>
  </si>
  <si>
    <t>TSJ-2651</t>
  </si>
  <si>
    <t>AB-7586</t>
  </si>
  <si>
    <t>AB-7828</t>
  </si>
  <si>
    <t>AB-7855</t>
  </si>
  <si>
    <t>Cartago, La Unión</t>
  </si>
  <si>
    <t>200-01-100-051794-8</t>
  </si>
  <si>
    <t>CR81015110020010517944</t>
  </si>
  <si>
    <t>alonsoalanis.aaa@gmail.com</t>
  </si>
  <si>
    <t>SJB-13932</t>
  </si>
  <si>
    <t>SJB-13967</t>
  </si>
  <si>
    <t>SJB-15087</t>
  </si>
  <si>
    <t>SJB-14309</t>
  </si>
  <si>
    <t>BAC Credomatic</t>
  </si>
  <si>
    <t>CR10010200009427401436</t>
  </si>
  <si>
    <t>verny.jimenez@gmail.com</t>
  </si>
  <si>
    <t>TSJ-3389</t>
  </si>
  <si>
    <t>200-01-107-048048-0</t>
  </si>
  <si>
    <t>CR91015110720010480481</t>
  </si>
  <si>
    <t>michaelrcalvo@gmail.com</t>
  </si>
  <si>
    <t>TSJ-6854</t>
  </si>
  <si>
    <t>CR61015202001224820912</t>
  </si>
  <si>
    <t>transgrossi@hotmail.com</t>
  </si>
  <si>
    <t>No inscrita</t>
  </si>
  <si>
    <t>SJB-12009</t>
  </si>
  <si>
    <t>85245584 / 60547972</t>
  </si>
  <si>
    <t>TSJ-6180</t>
  </si>
  <si>
    <t>Manuel Eduardo Valverde Jiménez</t>
  </si>
  <si>
    <t>200-01-152-012915-0</t>
  </si>
  <si>
    <t>CR89015115220010129152</t>
  </si>
  <si>
    <t>mvalverdej@gmail.com</t>
  </si>
  <si>
    <t>AGV-158</t>
  </si>
  <si>
    <t>Tres Ríos (303010)</t>
  </si>
  <si>
    <t>CR08015202001186641211</t>
  </si>
  <si>
    <t>sharonsg279@gmail.com</t>
  </si>
  <si>
    <t>TC-19</t>
  </si>
  <si>
    <t>200-01-097-021484-0</t>
  </si>
  <si>
    <t>CR20015109720010214865</t>
  </si>
  <si>
    <t>taxitc565@gmail.com</t>
  </si>
  <si>
    <t>Jorge Mauricio Matey Mora</t>
  </si>
  <si>
    <t>maumatey@gmail.com</t>
  </si>
  <si>
    <t>TC-565</t>
  </si>
  <si>
    <t>CR65016100044100368292</t>
  </si>
  <si>
    <t>joaquinjjk@hotmail.com</t>
  </si>
  <si>
    <t>Joaquin Gutiérrez Quesada</t>
  </si>
  <si>
    <t>TSJ-2541</t>
  </si>
  <si>
    <t>Carta de Compromiso</t>
  </si>
  <si>
    <t>Dif</t>
  </si>
  <si>
    <t>DIF</t>
  </si>
  <si>
    <t xml:space="preserve">CANT. DE UNIDADES </t>
  </si>
  <si>
    <t>Z1-05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</si>
</sst>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92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2" fillId="0" borderId="0" xfId="0" applyFont="1"/>
    <xf numFmtId="0" fontId="0" fillId="7" borderId="0" xfId="0" applyFill="1" applyAlignment="1">
      <alignment horizontal="center"/>
    </xf>
    <xf numFmtId="0" fontId="13" fillId="8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9" borderId="0" xfId="0" applyFill="1"/>
    <xf numFmtId="3" fontId="0" fillId="0" borderId="0" xfId="0" applyNumberFormat="1"/>
    <xf numFmtId="0" fontId="15" fillId="0" borderId="0" xfId="2"/>
    <xf numFmtId="0" fontId="0" fillId="7" borderId="0" xfId="0" applyFill="1"/>
    <xf numFmtId="0" fontId="0" fillId="10" borderId="0" xfId="0" applyFill="1"/>
    <xf numFmtId="0" fontId="0" fillId="11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15" fillId="0" borderId="0" xfId="2" applyAlignment="1">
      <alignment wrapText="1"/>
    </xf>
    <xf numFmtId="0" fontId="0" fillId="9" borderId="0" xfId="0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7" borderId="0" xfId="0" applyFill="1" applyAlignment="1">
      <alignment wrapText="1"/>
    </xf>
    <xf numFmtId="0" fontId="15" fillId="0" borderId="0" xfId="2" applyFill="1"/>
    <xf numFmtId="0" fontId="18" fillId="0" borderId="0" xfId="1" applyFont="1" applyAlignment="1">
      <alignment horizontal="center" vertical="center" wrapText="1"/>
    </xf>
    <xf numFmtId="0" fontId="16" fillId="0" borderId="0" xfId="0" applyFont="1"/>
    <xf numFmtId="0" fontId="13" fillId="1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13" borderId="0" xfId="0" applyFill="1"/>
    <xf numFmtId="0" fontId="0" fillId="14" borderId="0" xfId="0" applyFill="1"/>
    <xf numFmtId="16" fontId="0" fillId="0" borderId="0" xfId="0" applyNumberFormat="1"/>
    <xf numFmtId="0" fontId="2" fillId="0" borderId="0" xfId="0" applyFont="1" applyAlignment="1">
      <alignment horizontal="center" vertical="center"/>
    </xf>
    <xf numFmtId="0" fontId="17" fillId="9" borderId="0" xfId="0" applyFont="1" applyFill="1"/>
    <xf numFmtId="9" fontId="0" fillId="0" borderId="0" xfId="3" applyFont="1"/>
    <xf numFmtId="9" fontId="2" fillId="0" borderId="0" xfId="3" applyFont="1" applyAlignment="1">
      <alignment vertical="center"/>
    </xf>
    <xf numFmtId="9" fontId="18" fillId="0" borderId="0" xfId="3" applyFont="1" applyAlignment="1">
      <alignment horizontal="center" vertical="center" wrapText="1"/>
    </xf>
    <xf numFmtId="9" fontId="5" fillId="0" borderId="2" xfId="3" applyFont="1" applyBorder="1" applyAlignment="1">
      <alignment horizontal="center" vertical="center" wrapText="1"/>
    </xf>
    <xf numFmtId="9" fontId="0" fillId="9" borderId="0" xfId="3" applyFont="1" applyFill="1"/>
    <xf numFmtId="9" fontId="0" fillId="0" borderId="0" xfId="3" applyFont="1" applyFill="1"/>
    <xf numFmtId="9" fontId="13" fillId="8" borderId="11" xfId="3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/>
    </xf>
    <xf numFmtId="9" fontId="0" fillId="9" borderId="0" xfId="3" applyFont="1" applyFill="1" applyAlignment="1">
      <alignment horizontal="center"/>
    </xf>
    <xf numFmtId="9" fontId="0" fillId="0" borderId="0" xfId="3" applyFont="1" applyAlignment="1">
      <alignment horizontal="center"/>
    </xf>
    <xf numFmtId="0" fontId="13" fillId="13" borderId="11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/>
    </xf>
    <xf numFmtId="0" fontId="13" fillId="8" borderId="12" xfId="0" applyFont="1" applyFill="1" applyBorder="1" applyAlignment="1">
      <alignment horizontal="center" vertical="center" wrapText="1"/>
    </xf>
    <xf numFmtId="1" fontId="0" fillId="9" borderId="0" xfId="0" applyNumberFormat="1" applyFill="1" applyAlignment="1">
      <alignment horizontal="center"/>
    </xf>
    <xf numFmtId="0" fontId="0" fillId="11" borderId="0" xfId="0" applyFill="1"/>
    <xf numFmtId="0" fontId="0" fillId="9" borderId="0" xfId="0" applyFill="1" applyAlignment="1">
      <alignment horizontal="left"/>
    </xf>
    <xf numFmtId="0" fontId="10" fillId="3" borderId="10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%" xfId="1" xr:uid="{FCF28451-AE50-4AA2-97EF-C383BF164BB6}"/>
    <cellStyle name="Hipervínculo" xfId="2" builtinId="8"/>
    <cellStyle name="Normal" xfId="0" builtinId="0"/>
    <cellStyle name="Porcentaje" xfId="3" builtinId="5"/>
  </cellStyles>
  <dxfs count="1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antha Fonseca Mora - IS" id="{1EFB76B3-8D20-4BB1-B9C2-87E980E064FA}" userId="S::sfonsecam@grupoins.com::4af7cd8a-ebe5-45ed-9100-b34e8b85dc7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651189-C26B-4E01-A991-D129DE66BDC1}" name="Tabla2" displayName="Tabla2" ref="A13:JH95" totalsRowShown="0" headerRowDxfId="5">
  <autoFilter ref="A13:JH95" xr:uid="{BB651189-C26B-4E01-A991-D129DE66BDC1}"/>
  <sortState xmlns:xlrd2="http://schemas.microsoft.com/office/spreadsheetml/2017/richdata2" ref="A14:JH95">
    <sortCondition ref="A13:A95"/>
  </sortState>
  <tableColumns count="268">
    <tableColumn id="1" xr3:uid="{971F0244-29B8-4C56-A477-F7DC64E75F41}" name="N° OFERTA " dataDxfId="4"/>
    <tableColumn id="2" xr3:uid="{CF98EFC5-7281-4582-B592-29BD73FFE7C5}" name="Nombre Oferente"/>
    <tableColumn id="3" xr3:uid="{C74E2A5C-3E15-482C-B257-54E68F44F5ED}" name="Tipo de Identificación Física/Juridica"/>
    <tableColumn id="4" xr3:uid="{29F616E9-8716-4EC3-BBE8-1106CD07629D}" name="Número de Identificación Física/Jurídica"/>
    <tableColumn id="5" xr3:uid="{22E0A86F-76D2-4427-BA09-2EA294C6A43C}" name="Nombre Representante Legal"/>
    <tableColumn id="6" xr3:uid="{E3947122-7389-457A-86EF-9BBA396EC86C}" name="Numero Cédula"/>
    <tableColumn id="7" xr3:uid="{555E3D87-3433-4E97-A836-31755F4D6D2E}" name="Dirección"/>
    <tableColumn id="8" xr3:uid="{0A930474-A27F-4D6A-A0AA-5C5F2C7E00E5}" name="Zona"/>
    <tableColumn id="9" xr3:uid="{CF1006FC-4ACA-410F-9199-3A5240114BC9}" name="Zona 2"/>
    <tableColumn id="10" xr3:uid="{78D22DBE-88F2-4BC9-829C-37EF0CD1BB67}" name="Zona 3"/>
    <tableColumn id="11" xr3:uid="{DFF75FEE-0E46-40B8-8B3C-F9A5BB722329}" name="Zona 4"/>
    <tableColumn id="12" xr3:uid="{707EBD73-E40E-4EE3-AA97-157E712C2A58}" name="Zona 5"/>
    <tableColumn id="13" xr3:uid="{359443F0-CCA7-4863-9C01-D904C129291F}" name="Entidad Bancaria"/>
    <tableColumn id="14" xr3:uid="{E838A27B-AA04-4F93-927E-B72F9D67419C}" name="Cuenta Corriente "/>
    <tableColumn id="15" xr3:uid="{9F20E9BF-5BA6-4A98-B659-537C4A19D87C}" name="Cuenta Cliente _x000a_(SINPE-IBAN)                                                                         "/>
    <tableColumn id="16" xr3:uid="{498D83E4-68BA-48EA-A05D-BC945CF8D43E}" name="Numero de Tel Persona Contacto"/>
    <tableColumn id="17" xr3:uid="{FC7D9595-AC37-4125-95FF-1080B9FE19F7}" name="Correo de notificaciones _x000a_"/>
    <tableColumn id="18" xr3:uid="{CCA8B73A-5382-45FA-BE12-8FB77FFCD075}" name="Anexo N° 1 Info Oferente"/>
    <tableColumn id="19" xr3:uid="{B56DC0C2-6700-4A30-9FFF-787CC05C5A47}" name="Anexo N° 3 Declaraciones Juradas"/>
    <tableColumn id="20" xr3:uid="{3396472E-69CF-40DC-8035-A036EE00B437}" name="Certificación de personería legal, naturaleza  y propiedad de las acciones - Personas Jurídicas"/>
    <tableColumn id="21" xr3:uid="{01AA00AD-56F7-4E74-AE09-D013F229B58D}" name="Estado CCSS                                                                        "/>
    <tableColumn id="22" xr3:uid="{DDF2A6AE-C785-4066-8730-F197B7DBFE99}" name="Estado Fodesaf                                                    "/>
    <tableColumn id="23" xr3:uid="{2426A0FD-28E3-44E0-833E-4A3DB0681450}" name="Estado impuesto a persona jurídica"/>
    <tableColumn id="24" xr3:uid="{536354F3-6722-4626-80E7-760A312E584D}" name="Estado Hacienda"/>
    <tableColumn id="25" xr3:uid="{EB78E1EE-D512-4DB1-9151-653A47E06101}" name="Copia de Cédula"/>
    <tableColumn id="26" xr3:uid="{73B0EC4C-82EB-4068-B76F-6F18D00B9884}" name="Copia de Licencia"/>
    <tableColumn id="27" xr3:uid="{A43AFB94-C655-481C-ABDD-CA3156AC38E9}" name="Código de Conductor"/>
    <tableColumn id="28" xr3:uid="{FBB9A379-D723-4ABE-9C12-AA954132F3F0}" name="Registro Especial de Conductores (Aeropuerto)"/>
    <tableColumn id="29" xr3:uid="{461B9A0A-A138-4DA0-9424-F14895AD75D6}" name="Título de escolaridad"/>
    <tableColumn id="30" xr3:uid="{0AED376A-4844-448C-B708-930F9D585FF2}" name="Constancia de Infracciones"/>
    <tableColumn id="31" xr3:uid="{9C071B9E-79EC-4D97-B08A-8BF6226C42CE}" name="Hoja de delincuencia"/>
    <tableColumn id="32" xr3:uid="{E84DA695-0D2B-4513-AC4D-37B39C187546}" name="Cartas de recomendación (2)"/>
    <tableColumn id="33" xr3:uid="{D7D20057-624C-4EB4-BF47-AEAE99F7130E}" name="Administración Tributaria"/>
    <tableColumn id="34" xr3:uid="{BB9333AF-840A-45B8-8D26-978CE9CAB372}" name="CCSS"/>
    <tableColumn id="35" xr3:uid="{CB4B0600-74CD-45F1-8DAA-E993EC13D402}" name="Póliza de RT"/>
    <tableColumn id="36" xr3:uid="{9BF61D55-C931-4EBB-B0A9-DD43DE4E8A53}" name="Fotografía"/>
    <tableColumn id="37" xr3:uid="{4FF91B48-0865-4E39-B0AB-D34C946F0786}" name="Descuento" dataCellStyle="Porcentaje"/>
    <tableColumn id="38" xr3:uid="{CA3095B7-8EB6-424A-B643-626264C32973}" name="Experiencia"/>
    <tableColumn id="39" xr3:uid="{6D8FB3CD-E225-4AF2-BA8B-7B8EF7FEF195}" name="Criterio_x000a_Ambiental "/>
    <tableColumn id="40" xr3:uid="{D3C28B01-F357-4D4A-AF85-A72DD188A982}" name="Criterio Social"/>
    <tableColumn id="41" xr3:uid="{8C4BE0E9-6587-40A0-B584-55950E95F5C6}" name="Timbres"/>
    <tableColumn id="42" xr3:uid="{CA5C45EE-BF9F-4FD2-B473-034A7D1B1652}" name="Nombre"/>
    <tableColumn id="43" xr3:uid="{D9662CAC-CD67-4F53-8133-23795B4F4A53}" name="Cédula (número)"/>
    <tableColumn id="44" xr3:uid="{F3697318-E985-495F-B3A5-EBE7C9F2544F}" name="Copia de licencia2"/>
    <tableColumn id="45" xr3:uid="{099068E7-5303-4EF7-8B2D-C6EED6FCB83A}" name="Código de conductor "/>
    <tableColumn id="46" xr3:uid="{005E863C-19CF-4050-A852-96C59EECCE2D}" name="Título de escolaridad3"/>
    <tableColumn id="47" xr3:uid="{9F9C7397-8F1D-4ED0-8B10-F4756122F472}" name="Constancia de Infracciones "/>
    <tableColumn id="48" xr3:uid="{E3DB8C18-6713-4B4F-8EC6-3D8A7244D3E8}" name="Hoja de delincuencia4"/>
    <tableColumn id="49" xr3:uid="{687E5109-2933-4A7A-B475-9B491533480F}" name="Registro Especial de Conductores (Aeropuerto)5"/>
    <tableColumn id="50" xr3:uid="{CABCE0DA-BEEE-43DC-B736-DD0075E98D29}" name="Cartas de recomendación"/>
    <tableColumn id="51" xr3:uid="{F9942462-D315-4560-B959-DAD59E0FBBC7}" name="Fotografía "/>
    <tableColumn id="52" xr3:uid="{0299355C-AE5F-49D4-A143-6E91E88488BF}" name="Correo electrónico"/>
    <tableColumn id="53" xr3:uid="{15635A55-962C-4C57-9AD2-72324B1ADC6E}" name="Número de Teléfono "/>
    <tableColumn id="54" xr3:uid="{59265EE6-3DFD-4D65-86F8-8DD9A72E4A8A}" name="Nombre 2"/>
    <tableColumn id="55" xr3:uid="{3617FA60-B478-452C-A904-BC1894C03DF5}" name="Cédula (número) 2"/>
    <tableColumn id="56" xr3:uid="{A8B954CE-4527-4343-A33F-041E3AC1F229}" name="Copia de licencia 2"/>
    <tableColumn id="57" xr3:uid="{C71EC1C9-F9E3-4DAD-B5E3-9D801EAC3E10}" name="Código de conductor 2"/>
    <tableColumn id="58" xr3:uid="{5573C15E-F79E-45D0-8F71-C0DEEA48A0AF}" name="Título de escolaridad 2"/>
    <tableColumn id="59" xr3:uid="{ED87ECB4-D9EB-45AA-B415-6667DBCEAA9C}" name="Constancia de Infracciones 2"/>
    <tableColumn id="60" xr3:uid="{7CC50678-68C6-43E0-8AEE-94DFCE234AD1}" name="Hoja de delincuencia 2"/>
    <tableColumn id="61" xr3:uid="{17612545-D245-4F99-BD5E-E10CEECD84B3}" name="Registro Especial de Conductores (Aeropuerto) 2"/>
    <tableColumn id="62" xr3:uid="{E6558922-04BE-458F-B81E-C4B7AB11B715}" name="Cartas de recomendación 2"/>
    <tableColumn id="63" xr3:uid="{E1536247-7C8B-4E29-8475-4FDBB60D323D}" name="Fotografía 2"/>
    <tableColumn id="64" xr3:uid="{B1A49D05-71B1-4447-B207-AD597A70AF2C}" name="Correo electrónico 2"/>
    <tableColumn id="65" xr3:uid="{C6C4D91D-4511-4FB3-AEA9-DED0D0CD98D7}" name="Número de Teléfono 2"/>
    <tableColumn id="66" xr3:uid="{56F42227-E5A7-433C-8EED-4DE03EEBAC0E}" name="Nombre 3"/>
    <tableColumn id="67" xr3:uid="{4A568E88-BB26-4D53-93B8-64747B70A35D}" name="Cédula (número) 3"/>
    <tableColumn id="68" xr3:uid="{740C7298-50CC-4FD4-B47E-6EEABFA853F1}" name="Copia de licencia 3"/>
    <tableColumn id="69" xr3:uid="{AD13CA4D-3B9D-40FD-BBF6-0A7E14B71A71}" name="Código de conductor 3"/>
    <tableColumn id="70" xr3:uid="{8CC3B9FD-A3D6-439F-9F1C-3EE199330E5F}" name="Título de escolaridad 3"/>
    <tableColumn id="71" xr3:uid="{5BE8D6BF-2077-4C89-A0B1-76EAF7C99BBC}" name="Constancia de Infracciones 3"/>
    <tableColumn id="72" xr3:uid="{B60B2CD4-389C-4A63-BE23-0DC256E72A02}" name="Hoja de delincuencia 3"/>
    <tableColumn id="73" xr3:uid="{EF6E1DBD-7D74-4E5A-8822-671A034FCAD3}" name="Registro Especial de Conductores (Aeropuerto) 3"/>
    <tableColumn id="74" xr3:uid="{83F8CE1C-716E-4BD4-B45E-3783B371E058}" name="Cartas de recomendación 3"/>
    <tableColumn id="75" xr3:uid="{F52C2590-7FF2-4199-8AC9-9FD02ACD9A8A}" name="Fotografía 3"/>
    <tableColumn id="76" xr3:uid="{3A1B9513-4733-405C-9072-14078DBBEF30}" name="Correo electrónico 3"/>
    <tableColumn id="77" xr3:uid="{A94A79D9-3A5B-4B6B-B075-8DA637F68849}" name="Número de Teléfono 3"/>
    <tableColumn id="78" xr3:uid="{C323EF68-CE9D-4896-A350-084A1B0B946D}" name="Nombre 4"/>
    <tableColumn id="79" xr3:uid="{6330711E-93C9-43F3-BD32-19267BD8C951}" name="Cédula (número) 4"/>
    <tableColumn id="80" xr3:uid="{63D8FE41-7B48-4AB3-B5A1-947F13CE8E07}" name="Copia de licencia 4"/>
    <tableColumn id="81" xr3:uid="{139C75F9-CFCA-4B82-BD80-0BF7B89AA577}" name="Código de conductor 4"/>
    <tableColumn id="82" xr3:uid="{9B7EB3B4-8BFA-4D9B-8DB4-D2C9EF5EF136}" name="Título de escolaridad 4"/>
    <tableColumn id="83" xr3:uid="{85DEA8DC-15EB-4D9E-A004-EDA386729617}" name="Constancia de Infracciones 4"/>
    <tableColumn id="84" xr3:uid="{FC05BACA-2AEF-49F2-A435-DD8B38D77B77}" name="Hoja de delincuencia 4"/>
    <tableColumn id="85" xr3:uid="{A4A77560-2FB5-4CB7-A22C-FAC86BEE863A}" name="Registro Especial de Conductores (Aeropuerto) 4"/>
    <tableColumn id="86" xr3:uid="{626D6E4A-52B7-4D39-A3E3-A7E13FB4F827}" name="Cartas de recomendación 4"/>
    <tableColumn id="87" xr3:uid="{0D55EC92-5456-4356-8748-EB67021A46C5}" name="Fotografía 4"/>
    <tableColumn id="88" xr3:uid="{B9A82F97-8EB3-4E86-ABDD-B59DCAB915AC}" name="Correo electrónico 4"/>
    <tableColumn id="89" xr3:uid="{2423F444-283C-4769-B128-72729A817458}" name="Número de Teléfono 4"/>
    <tableColumn id="90" xr3:uid="{401D49F9-F4E3-4B94-B72E-D1CF8766342B}" name="Nombre 5"/>
    <tableColumn id="91" xr3:uid="{6389BDE7-4E01-43B7-8F45-1E7087E29D4C}" name="Cédula (número) 5"/>
    <tableColumn id="92" xr3:uid="{06771DAE-1969-4369-8F7B-0CCA97710DD4}" name="Copia de licencia 5"/>
    <tableColumn id="93" xr3:uid="{A0C65A33-B55A-4073-BD75-4726876C1F1F}" name="Código de conductor 5"/>
    <tableColumn id="94" xr3:uid="{7D05ABC0-D7D8-444D-9ECE-6CA006199C22}" name="Título de escolaridad 5"/>
    <tableColumn id="95" xr3:uid="{EE867041-9439-4B4E-9386-53927E7B1F52}" name="Constancia de Infracciones 5"/>
    <tableColumn id="96" xr3:uid="{BE9D1E48-83B9-4C0A-8953-ECC3144F7E6F}" name="Hoja de delincuencia 5"/>
    <tableColumn id="97" xr3:uid="{1FE3827A-DD58-4480-8418-7D00E1AE437B}" name="Registro Especial de Conductores (Aeropuerto) 5"/>
    <tableColumn id="98" xr3:uid="{39765BAC-5BFC-4F94-875B-F0BA74A076A6}" name="Cartas de recomendación 5"/>
    <tableColumn id="99" xr3:uid="{5A961FA6-1559-4835-8A85-FB63907A68D8}" name="Fotografía 5"/>
    <tableColumn id="100" xr3:uid="{8D23BF22-A542-4126-BA2F-8EC0794892F2}" name="Correo electrónico 5"/>
    <tableColumn id="101" xr3:uid="{7411D123-5F6B-4548-9F65-31532F6964C9}" name="Número de Teléfono 5"/>
    <tableColumn id="102" xr3:uid="{1D943F14-C76D-4BD1-8D2A-09E30D039511}" name="Nombre 6"/>
    <tableColumn id="103" xr3:uid="{35A9594E-B3D7-4A09-8FB7-44B6F840F2F5}" name="Cédula (número) 6"/>
    <tableColumn id="104" xr3:uid="{A10D5C32-10FC-4A4D-B1DE-29CC38567DCD}" name="Copia de licencia 6"/>
    <tableColumn id="105" xr3:uid="{03FDB44E-7701-4D01-BA2F-D07AA1622CE2}" name="Código de conductor 6"/>
    <tableColumn id="106" xr3:uid="{6C66D2C8-64E0-4A2D-A599-B59484F00FC8}" name="Título de escolaridad 6"/>
    <tableColumn id="107" xr3:uid="{B1AAF933-2B1C-4BFE-B23A-962B0347C220}" name="Constancia de Infracciones 6"/>
    <tableColumn id="108" xr3:uid="{B28FB20C-616E-4432-BF53-94D2377D8E56}" name="Hoja de delincuencia 6"/>
    <tableColumn id="109" xr3:uid="{827B038E-3480-493E-A153-D37B56DCB549}" name="Registro Especial de Conductores (Aeropuerto) 6"/>
    <tableColumn id="110" xr3:uid="{E128A5FF-1073-456F-83E3-CFF67C1159D9}" name="Cartas de recomendación 6"/>
    <tableColumn id="111" xr3:uid="{BC6F2C45-3888-403C-8BAE-8C200CE966D3}" name="Fotografía 6"/>
    <tableColumn id="112" xr3:uid="{558FE37A-880F-493C-A85F-6B93A45B1DB8}" name="Correo electrónico 6"/>
    <tableColumn id="113" xr3:uid="{2DA3710D-0FDA-404D-9FA7-CEE9FE69AF1E}" name="Número de Teléfono 6"/>
    <tableColumn id="114" xr3:uid="{BE20C05E-4297-45EA-B5A5-2CD4B99A049C}" name="Nombre 7"/>
    <tableColumn id="115" xr3:uid="{BD6006D1-67F8-4E42-965C-52806F88823F}" name="Cédula (número) 7"/>
    <tableColumn id="116" xr3:uid="{CFD70D47-29C5-4293-8BEA-82D5D59D7C5B}" name="Copia de licencia 7"/>
    <tableColumn id="117" xr3:uid="{C6572891-5605-4A91-80CB-57D40DC3B1C2}" name="Código de conductor 7"/>
    <tableColumn id="118" xr3:uid="{58E9CBCF-EA08-40FD-A6BE-014DCBD15885}" name="Título de escolaridad 7"/>
    <tableColumn id="119" xr3:uid="{BFF292DF-1FDE-4D14-964A-68E846A0057D}" name="Constancia de Infracciones 7"/>
    <tableColumn id="120" xr3:uid="{1DF80C78-406F-4BE4-A1B8-32DE1959CE65}" name="Hoja de delincuencia 7"/>
    <tableColumn id="121" xr3:uid="{09A301D6-6B54-49C0-8537-1978488CC626}" name="Registro Especial de Conductores (Aeropuerto) 7"/>
    <tableColumn id="122" xr3:uid="{C3D0F57F-7322-45D8-93A9-E15BB550E5F7}" name="Cartas de recomendación 7"/>
    <tableColumn id="123" xr3:uid="{FF3DC810-7FA8-435C-8863-C2039C23EF2F}" name="Fotografía 7"/>
    <tableColumn id="124" xr3:uid="{9BD366AA-2B49-4915-859F-6DBAEF4D53B2}" name="Correo electrónico 7"/>
    <tableColumn id="125" xr3:uid="{2A1A14A7-E778-4440-ACE6-B057639074EA}" name="Número de Teléfono 7"/>
    <tableColumn id="126" xr3:uid="{564C7419-78C5-447D-871A-657FE8A4A2FD}" name="Nombre 8"/>
    <tableColumn id="127" xr3:uid="{4BF09BE0-5D7F-4098-AD1A-2B9EF46BC144}" name="Cédula (número) 8"/>
    <tableColumn id="128" xr3:uid="{517AFB16-91CD-4407-A891-7083F692109E}" name="Copia de licencia 8"/>
    <tableColumn id="129" xr3:uid="{C74804B2-D772-4E39-9481-143A9050F661}" name="Código de conductor 8"/>
    <tableColumn id="130" xr3:uid="{CFE725EF-8428-4B66-9DAB-CE76EDC36901}" name="Título de escolaridad 8"/>
    <tableColumn id="131" xr3:uid="{B5F20DEB-38D6-4B67-843D-0506DF0A7754}" name="Constancia de Infracciones 8"/>
    <tableColumn id="132" xr3:uid="{480B7AB1-6A2E-4A56-AA80-192ED8AB1552}" name="Hoja de delincuencia 8"/>
    <tableColumn id="133" xr3:uid="{72E7F24B-B7C6-47E1-9FB5-0B65000AB47A}" name="Registro Especial de Conductores (Aeropuerto) 8"/>
    <tableColumn id="134" xr3:uid="{2FE600CF-292E-49F1-AC71-369DF80E1830}" name="Cartas de recomendación 8"/>
    <tableColumn id="135" xr3:uid="{F348E21F-4C30-4CCD-871D-BCCBD99E3831}" name="Fotografía 8"/>
    <tableColumn id="136" xr3:uid="{B1BA8926-0358-43CE-9821-AB671182852F}" name="Correo electrónico 8"/>
    <tableColumn id="137" xr3:uid="{CDAD00FD-DFBD-450E-BA17-3E47F7DACE3D}" name="Número de Teléfono 8"/>
    <tableColumn id="138" xr3:uid="{24949C95-3238-4826-BF2C-9C50795E62EF}" name="Placa"/>
    <tableColumn id="139" xr3:uid="{2922B79F-7C64-4989-AD93-74C3BE8EBE91}" name="Tipo de vehículo"/>
    <tableColumn id="140" xr3:uid="{61ABADDA-C76B-4926-B955-6C13E1214D66}" name="Año" dataDxfId="3"/>
    <tableColumn id="141" xr3:uid="{FFCADBB6-A131-4787-9ED2-0A115F3E17B0}" name="Riteve"/>
    <tableColumn id="142" xr3:uid="{2FFA2C1D-B1EA-4F4F-AA94-610C366F395D}" name="Marca "/>
    <tableColumn id="143" xr3:uid="{1BC2E11E-24DF-4679-ADE9-1A6088E88BA8}" name="Modelo "/>
    <tableColumn id="144" xr3:uid="{792C108D-F521-4488-91D4-BFE2F39153C1}" name="Título de propiedad"/>
    <tableColumn id="145" xr3:uid="{AA0424F4-5936-4403-81D3-3EE3527D864A}" name="Poder (Busetas)"/>
    <tableColumn id="146" xr3:uid="{506C8A10-28EF-4B93-990D-6D8CAFE578AA}" name="Marchamo"/>
    <tableColumn id="147" xr3:uid="{F430C2E3-B580-473E-9380-8647C8C0D7D2}" name="Póliza (A y C)"/>
    <tableColumn id="148" xr3:uid="{2E2E6E90-437A-4D4B-A9BE-74A2E5D49C6C}" name="Certificado de concesionario (Taxi)"/>
    <tableColumn id="149" xr3:uid="{A9537B98-CD6A-4778-8488-C1DDFDE012FA}" name="Permiso MOPT"/>
    <tableColumn id="150" xr3:uid="{20CCAB3A-3E2F-4278-A593-30ECE0ED072D}" name="Permiso ICT"/>
    <tableColumn id="151" xr3:uid="{6687DEA3-2EBA-46B6-AC46-32BF6577C301}" name="A/C"/>
    <tableColumn id="152" xr3:uid="{0BB07CAC-E5F0-46DD-9C90-45CADE474FCF}" name="Fotografías"/>
    <tableColumn id="153" xr3:uid="{AE77EE67-AD4D-4519-AEA8-FEC63CD9054C}" name="Sostenibilidad"/>
    <tableColumn id="154" xr3:uid="{9D4BFF19-B9F8-48C5-A8D9-5A0F326E2134}" name="Placa 2"/>
    <tableColumn id="155" xr3:uid="{E5B415F0-D98F-4CC6-86F3-1C40079CC49F}" name="Tipo de vehículo 2"/>
    <tableColumn id="156" xr3:uid="{1D5252D0-0F4A-4456-B888-5CA2735E17D7}" name="Año 2"/>
    <tableColumn id="157" xr3:uid="{0441F82D-30DA-42A8-BE47-2910D64D288D}" name="Riteve 2"/>
    <tableColumn id="158" xr3:uid="{999FDD65-77EE-4AB6-9971-C5660A43C55D}" name="Marca 2"/>
    <tableColumn id="159" xr3:uid="{2082EFA1-8679-4EAE-9CDA-B1AED46DED39}" name="Modelo 2"/>
    <tableColumn id="160" xr3:uid="{D2F1411E-3D48-43CB-84E4-7C4E9DC395C0}" name="Título de propiedad 2"/>
    <tableColumn id="161" xr3:uid="{18DE8444-2D3D-4F92-B38E-4650A05374D3}" name="Poder (Busetas) 2"/>
    <tableColumn id="162" xr3:uid="{F593D6F5-C2C8-4989-91A5-93E2169F4FF9}" name="Marchamo 2"/>
    <tableColumn id="163" xr3:uid="{31D57CFA-2814-4746-9A7B-67A0409B59BE}" name="Póliza (A y C) 2"/>
    <tableColumn id="164" xr3:uid="{EB7D0F78-E9E0-4D18-9CD6-6B7DE8DBD1E6}" name="Certificado de concesionario (Taxi) 2"/>
    <tableColumn id="165" xr3:uid="{190C7FB5-A353-43D7-8C52-A20A735B5178}" name="Permiso MOPT 2"/>
    <tableColumn id="166" xr3:uid="{3287AF39-BF83-456D-B4C1-8E3F174EC39C}" name="Permiso ICT 2"/>
    <tableColumn id="167" xr3:uid="{C669A621-2E0C-423E-BC62-2B4844DF0994}" name="A/C 2"/>
    <tableColumn id="168" xr3:uid="{801C4170-BEB8-4795-8E58-2F06F16B2F01}" name="Fotografías 2"/>
    <tableColumn id="169" xr3:uid="{0CCD1135-63C2-4A90-B2B6-900ABFEFCFA8}" name="Sostenibilidad 2"/>
    <tableColumn id="170" xr3:uid="{B58DB3C2-FFF0-482F-AC20-C2311FE9C76F}" name="Placa 3"/>
    <tableColumn id="171" xr3:uid="{C8F660A5-069D-4953-AE9A-63F8F4393C9E}" name="Tipo de vehículo 3"/>
    <tableColumn id="172" xr3:uid="{A2C02F02-F2C1-4225-8CF3-A219BD3AA675}" name="Año 3"/>
    <tableColumn id="173" xr3:uid="{D2F87ABD-07EF-4951-9E6D-59BA4650D62B}" name="Riteve 3"/>
    <tableColumn id="174" xr3:uid="{B289F23B-B990-4981-AE7B-8409745A047F}" name="Marca 3"/>
    <tableColumn id="175" xr3:uid="{75F51A1B-8D33-46A3-BE1E-3701C336DCAD}" name="Modelo 3"/>
    <tableColumn id="176" xr3:uid="{1E419993-1363-4399-A9F5-04D635B6B70F}" name="Título de propiedad 3"/>
    <tableColumn id="177" xr3:uid="{0BFFA94C-9940-44F2-B187-D2BAA2B13B30}" name="Poder (Busetas) 3"/>
    <tableColumn id="178" xr3:uid="{64276034-4C50-4217-A4D1-DAD13E816E98}" name="Marchamo 3"/>
    <tableColumn id="179" xr3:uid="{5FA6B791-0420-4ACA-AB9E-4C95DDB5702E}" name="Póliza (A y C) 3"/>
    <tableColumn id="180" xr3:uid="{C27FA2EE-879E-4996-A6DD-AF5200F98A0D}" name="Certificado de concesionario (Taxi) 3"/>
    <tableColumn id="181" xr3:uid="{43692B08-EEE6-47B3-9CF6-77D80603C742}" name="Permiso MOPT 3"/>
    <tableColumn id="182" xr3:uid="{479F6609-EBCB-456D-8F93-AEFA44221463}" name="Permiso ICT 3"/>
    <tableColumn id="183" xr3:uid="{8BF47BC6-7E09-44B1-9F83-C0534567A13D}" name="A/C 3"/>
    <tableColumn id="184" xr3:uid="{C2C57614-461F-4668-9067-C68EACC5818A}" name="Fotografías 3"/>
    <tableColumn id="185" xr3:uid="{21B7BC3E-9641-4965-876D-AAC22934659D}" name="Sostenibilidad 3"/>
    <tableColumn id="186" xr3:uid="{E6207944-BBA2-457B-94F3-A082169D534A}" name="Placa 4"/>
    <tableColumn id="187" xr3:uid="{AA3EAF4E-8EEF-4240-BCF5-2CF568F18C40}" name="Tipo de vehículo 4"/>
    <tableColumn id="188" xr3:uid="{A87B8833-3592-40A5-850A-8B944B54C7D9}" name="Año 4"/>
    <tableColumn id="189" xr3:uid="{2AE27337-5997-49B8-BAAD-C90ACC5B3D79}" name="Riteve 4"/>
    <tableColumn id="190" xr3:uid="{388607F6-CF2C-4F33-A0CE-0A2BD891C85D}" name="Marca 4"/>
    <tableColumn id="191" xr3:uid="{87928659-4961-48E2-B59F-037AEA63FA7D}" name="Modelo 4"/>
    <tableColumn id="192" xr3:uid="{9EF40F2E-62A6-416E-B176-136892406FAB}" name="Título de propiedad 4"/>
    <tableColumn id="193" xr3:uid="{A0C09B4F-2AC2-4F27-BA64-0DE065613F4C}" name="Poder (Busetas) 4"/>
    <tableColumn id="194" xr3:uid="{A08C4028-9DB2-4EAD-863F-DCFD9E4E1906}" name="Marchamo 4"/>
    <tableColumn id="195" xr3:uid="{3AD20366-BE8B-469C-BA02-1E0FCAB97F57}" name="Póliza (A y C) 4"/>
    <tableColumn id="196" xr3:uid="{3C660FD1-973B-4428-ABC0-4D406CC60508}" name="Certificado de concesionario (Taxi) 4"/>
    <tableColumn id="197" xr3:uid="{0B2DCF4A-68FD-4C8D-B508-75121B08624D}" name="Permiso MOPT 4"/>
    <tableColumn id="198" xr3:uid="{85E2A2F5-57DE-491A-AEFA-4DE2FD607F3E}" name="Permiso ICT 4"/>
    <tableColumn id="199" xr3:uid="{8E2C467E-CA76-4635-ACF2-5140C462DF28}" name="A/C 4"/>
    <tableColumn id="200" xr3:uid="{9B852ADC-1252-4E0C-80E8-47010C408279}" name="Fotografías 4"/>
    <tableColumn id="201" xr3:uid="{27EA919E-20DB-408B-A002-E84122C9F78D}" name="Sostenibilidad 4"/>
    <tableColumn id="202" xr3:uid="{740B5C61-FBF3-4E5A-B379-990273574634}" name="Placa 5"/>
    <tableColumn id="203" xr3:uid="{11969DFF-88DF-474F-AE83-200499D530AF}" name="Tipo de vehículo 5"/>
    <tableColumn id="204" xr3:uid="{381463FB-828B-4975-9257-1824D235F137}" name="Año 5"/>
    <tableColumn id="205" xr3:uid="{B775F499-67E9-42C8-8099-9F17D6FE25B2}" name="Riteve 5"/>
    <tableColumn id="206" xr3:uid="{EB817111-10EE-488B-BA99-77839C5868B6}" name="Marca 5"/>
    <tableColumn id="207" xr3:uid="{E389D680-6881-4480-8C7A-0B3CF39E5DEC}" name="Modelo 5"/>
    <tableColumn id="208" xr3:uid="{9FF24A7A-1E67-45C4-8958-97FE6334EEA3}" name="Título de propiedad 5"/>
    <tableColumn id="209" xr3:uid="{4FB920BC-BDFA-48DA-A034-D7AFF6E76623}" name="Poder (Busetas) 5"/>
    <tableColumn id="210" xr3:uid="{038F70BA-41AD-45E5-91A5-EB7F364ACFF5}" name="Marchamo 5"/>
    <tableColumn id="211" xr3:uid="{675D5558-8E27-4357-A99B-63681757722E}" name="Póliza (A y C) 5"/>
    <tableColumn id="212" xr3:uid="{5CBBCB9D-48CC-40E6-9E0B-4FAE59037C39}" name="Certificado de concesionario (Taxi) 5"/>
    <tableColumn id="213" xr3:uid="{2A1FF695-DAA0-440F-80AE-E41157BB2343}" name="Permiso MOPT 5"/>
    <tableColumn id="214" xr3:uid="{B2BF4E59-B4F1-4515-9737-C9D5BF0A579E}" name="Permiso ICT 5"/>
    <tableColumn id="215" xr3:uid="{DF3E07E7-DABA-4C4C-992B-9D4E661CA13E}" name="A/C 5"/>
    <tableColumn id="216" xr3:uid="{977BB789-B3EB-4E82-92D8-B63AD4DA03CB}" name="Fotografías 5"/>
    <tableColumn id="217" xr3:uid="{801580F9-D1C7-49C5-BBEC-EC22DA41FFCA}" name="Sostenibilidad 5"/>
    <tableColumn id="218" xr3:uid="{707493FD-0330-482D-992B-CDC8AA083A9D}" name="Placa 6"/>
    <tableColumn id="219" xr3:uid="{D0277704-9EBC-48AD-8A1A-6494627705EF}" name="Tipo de vehículo 6"/>
    <tableColumn id="220" xr3:uid="{5C281782-9307-41E3-9C28-B07118563F88}" name="Año 6"/>
    <tableColumn id="221" xr3:uid="{A0B8F26E-F600-4678-957F-99A3748D3ADC}" name="Riteve 6"/>
    <tableColumn id="222" xr3:uid="{4846D29D-0616-422A-A358-2C798A6C1D70}" name="Marca 6"/>
    <tableColumn id="223" xr3:uid="{422B6462-2F08-4998-89E3-BB6AB0B6E261}" name="Modelo 6"/>
    <tableColumn id="224" xr3:uid="{AE3AD5A9-6CE3-4C91-8FC3-5EF38FD3336A}" name="Título de propiedad 6"/>
    <tableColumn id="225" xr3:uid="{4D897C86-667E-48D2-B297-9CBCE15B8943}" name="Poder (Busetas) 6"/>
    <tableColumn id="226" xr3:uid="{4A93BC5C-BDEB-48FA-8D47-FD13BE3CBF67}" name="Marchamo 6"/>
    <tableColumn id="227" xr3:uid="{67810891-9D8D-4854-A90C-3C5FBF0E6EFC}" name="Póliza (A y C) 6"/>
    <tableColumn id="228" xr3:uid="{7E2E9DF9-37C4-4939-8970-864884499977}" name="Certificado de concesionario (Taxi) 6"/>
    <tableColumn id="229" xr3:uid="{3374657E-BFF7-4F72-8F36-78340B3B45E7}" name="Permiso MOPT 6"/>
    <tableColumn id="230" xr3:uid="{A4D1E90A-179D-49E5-815C-4FD8889A80DB}" name="Permiso ICT 6"/>
    <tableColumn id="231" xr3:uid="{85DA08C4-40B1-468E-9D05-A74EE57A243B}" name="A/C 6"/>
    <tableColumn id="232" xr3:uid="{E04553A3-73D2-4E75-88AD-ACF3BA41FCE2}" name="Fotografías 6"/>
    <tableColumn id="233" xr3:uid="{C1CDC4C1-3FBA-4AA8-8DA4-5752EE7A3638}" name="Sostenibilidad 6"/>
    <tableColumn id="234" xr3:uid="{F58C7D34-C44F-42EC-8D27-777786914D2E}" name="Placa 7"/>
    <tableColumn id="235" xr3:uid="{2B446994-296C-4F89-92C4-D8374CB4CC79}" name="Tipo de vehículo 7"/>
    <tableColumn id="236" xr3:uid="{F03F03E9-ADB4-492C-8C6E-E4E494324294}" name="Año 7"/>
    <tableColumn id="237" xr3:uid="{3B940313-1008-4C01-B0FD-A6CB1D77A1B1}" name="Riteve 7"/>
    <tableColumn id="238" xr3:uid="{DB3A5957-1908-4BEC-9297-936ABDFD2F6D}" name="Marca 7"/>
    <tableColumn id="239" xr3:uid="{BDB32611-6EB4-4ABC-A4FC-C095BCB5C621}" name="Modelo 7"/>
    <tableColumn id="240" xr3:uid="{749E0143-110D-4F72-9C7B-DF1C99DE69AB}" name="Título de propiedad 7"/>
    <tableColumn id="241" xr3:uid="{2EB2A7AC-DFE5-4173-9E2B-699FA4315777}" name="Poder (Busetas) 7"/>
    <tableColumn id="242" xr3:uid="{A017D18C-BFC6-457E-971B-0E8C85EF2D40}" name="Marchamo 7"/>
    <tableColumn id="243" xr3:uid="{B760DC0B-DDC5-4CCF-8EC8-EFC4E9183C0D}" name="Póliza (A y C) 7"/>
    <tableColumn id="244" xr3:uid="{76577FFE-88FD-46B8-8DE2-EA423C04C7CF}" name="Certificado de concesionario (Taxi) 7"/>
    <tableColumn id="245" xr3:uid="{9F0AFD6F-9CD2-4B48-B0F8-1E975D9180D0}" name="Permiso MOPT 7"/>
    <tableColumn id="246" xr3:uid="{3DCDE785-87B1-4252-A0F3-D38A1434FEF8}" name="Permiso ICT 7"/>
    <tableColumn id="247" xr3:uid="{E52F6A6B-1E93-431D-BBE6-4F6353D32A8A}" name="A/C 7"/>
    <tableColumn id="248" xr3:uid="{8B5E25B8-85C5-448B-B8AE-AA4987DF5B16}" name="Fotografías 7"/>
    <tableColumn id="249" xr3:uid="{C9F3F28B-C33B-46E4-9F2D-70CBF5C04C5F}" name="Sostenibilidad 7"/>
    <tableColumn id="250" xr3:uid="{FA13E082-21EC-4329-B574-96754A57E53D}" name="Placa 8"/>
    <tableColumn id="251" xr3:uid="{974A582B-4DC8-45FA-8F43-389C2ECD6DB9}" name="Tipo de vehículo 8"/>
    <tableColumn id="252" xr3:uid="{DFB6BDCD-062A-4115-ACBA-DEFAD3A60084}" name="Año 8"/>
    <tableColumn id="253" xr3:uid="{D6148C39-3440-4A73-9A14-798185109E8A}" name="Riteve 8"/>
    <tableColumn id="254" xr3:uid="{5B117DD8-E127-4CCF-8BA2-FA9B9D7C2E64}" name="Marca 8"/>
    <tableColumn id="255" xr3:uid="{2EB8214E-A7C8-4346-BA84-17B46E38498A}" name="Modelo 8"/>
    <tableColumn id="256" xr3:uid="{08DC5EF5-1C6A-451B-93BA-A74F195B98C5}" name="Título de propiedad 8"/>
    <tableColumn id="257" xr3:uid="{769035A6-A029-44CB-BD2D-AFE44C86B5D9}" name="Poder (Busetas) 8"/>
    <tableColumn id="258" xr3:uid="{798EC857-01B2-4D10-A48E-469A463D0A1D}" name="Marchamo 8"/>
    <tableColumn id="259" xr3:uid="{1868C155-2BA9-484A-9D3D-82CF71508959}" name="Póliza (A y C) 8"/>
    <tableColumn id="260" xr3:uid="{35B1A5F6-2BD3-409E-A33A-7F274EEBF1F3}" name="Certificado de concesionario (Taxi) 8"/>
    <tableColumn id="261" xr3:uid="{FC1CC73A-91FC-4EAE-9952-ABC2C1D109AF}" name="Permiso MOPT 8"/>
    <tableColumn id="262" xr3:uid="{D5763EB7-5752-4ECE-AEEF-1049A0DE2208}" name="Permiso ICT 8"/>
    <tableColumn id="263" xr3:uid="{DE102BFA-293F-4986-9498-E537B5E25642}" name="A/C 8"/>
    <tableColumn id="264" xr3:uid="{E93FDBE8-FFD7-4427-B782-6A73F8FAB8AD}" name="Fotografías 8"/>
    <tableColumn id="265" xr3:uid="{FBEEBFC1-C9A1-485B-8E4F-4FAE46EC506B}" name="Sostenibilidad 8"/>
    <tableColumn id="266" xr3:uid="{D9DAB276-9F0A-439E-8CC1-FBFB857D077D}" name="Ponderado Taxi " dataDxfId="2">
      <calculatedColumnFormula>AVERAGE(Tabla2[[#This Row],[Año]])</calculatedColumnFormula>
    </tableColumn>
    <tableColumn id="267" xr3:uid="{FBE0B856-285B-4425-BB92-F077D0FA2247}" name="Ponderado Buseta" dataDxfId="1"/>
    <tableColumn id="268" xr3:uid="{CCEFF440-EE89-4DB2-A7DF-D897DC1B7660}" name="Total de unidad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" dT="2023-03-15T19:39:17.63" personId="{1EFB76B3-8D20-4BB1-B9C2-87E980E064FA}" id="{E2C81687-D3DF-4BB7-9A86-A16581159138}">
    <text>No cumple con el subsane</text>
  </threadedComment>
  <threadedComment ref="A15" dT="2023-03-30T23:22:59.66" personId="{1EFB76B3-8D20-4BB1-B9C2-87E980E064FA}" id="{DFFAD84B-2F84-4615-A5ED-947DE5FB350D}">
    <text>No atendió el subsane</text>
  </threadedComment>
  <threadedComment ref="EK16" dT="2023-04-05T00:57:44.50" personId="{1EFB76B3-8D20-4BB1-B9C2-87E980E064FA}" id="{544F7EBD-227B-482A-8696-BE50AA06CC22}">
    <text>Cita en Abril</text>
  </threadedComment>
  <threadedComment ref="O17" dT="2023-03-16T14:37:42.36" personId="{1EFB76B3-8D20-4BB1-B9C2-87E980E064FA}" id="{1FDB5732-B5C2-4699-B1DA-6A91609F474F}">
    <text>A nombre de Ivannia Gutierrez Fallas</text>
  </threadedComment>
  <threadedComment ref="ER19" dT="2023-03-31T22:40:32.05" personId="{1EFB76B3-8D20-4BB1-B9C2-87E980E064FA}" id="{99D365DC-D756-4C2B-A5A5-944EE87176FA}">
    <text>Esta a nombre de una persona que no figura como dueño del vehículo</text>
  </threadedComment>
  <threadedComment ref="EK25" dT="2023-03-21T14:24:57.27" personId="{1EFB76B3-8D20-4BB1-B9C2-87E980E064FA}" id="{BB3CFFD0-498A-494F-980E-D0AEF51EF093}">
    <text>Octubre 2022</text>
  </threadedComment>
  <threadedComment ref="A35" dT="2023-04-03T15:49:04.99" personId="{1EFB76B3-8D20-4BB1-B9C2-87E980E064FA}" id="{F0EBFB85-9DA2-4022-8101-4FDDAAE8F314}">
    <text>No subsanó todo</text>
  </threadedComment>
  <threadedComment ref="O35" dT="2023-04-03T15:32:29.89" personId="{1EFB76B3-8D20-4BB1-B9C2-87E980E064FA}" id="{82CD695F-8F4E-427C-9AA3-7BE6D7FEEDC5}">
    <text>Jessica Esquivel ..No justificó</text>
  </threadedComment>
  <threadedComment ref="A38" dT="2023-04-03T16:15:37.53" personId="{1EFB76B3-8D20-4BB1-B9C2-87E980E064FA}" id="{3E6F740D-CD4A-475D-A7E7-A78D60FE0DE7}">
    <text>Respondió el subsane hasta el 31/03 a las 7:13pm</text>
  </threadedComment>
  <threadedComment ref="A38" dT="2023-04-03T20:39:20.74" personId="{1EFB76B3-8D20-4BB1-B9C2-87E980E064FA}" id="{02AC1F9D-681F-45A2-993E-D7A6A06D3860}" parentId="{3E6F740D-CD4A-475D-A7E7-A78D60FE0DE7}">
    <text>No lo atendió por completo</text>
  </threadedComment>
  <threadedComment ref="A39" dT="2023-04-03T17:12:15.19" personId="{1EFB76B3-8D20-4BB1-B9C2-87E980E064FA}" id="{F7491CB8-A23A-4029-B9C1-CC99B9CE4604}">
    <text>No atendió el subsane correctamente</text>
  </threadedComment>
  <threadedComment ref="A47" dT="2023-04-03T17:53:02.57" personId="{1EFB76B3-8D20-4BB1-B9C2-87E980E064FA}" id="{44E041DA-0280-4D4E-8F85-ED5DDAAC79A8}">
    <text>No atendió el subsane</text>
  </threadedComment>
  <threadedComment ref="A50" dT="2023-04-03T18:21:14.69" personId="{1EFB76B3-8D20-4BB1-B9C2-87E980E064FA}" id="{5FD27188-DC37-4FDA-889E-BB097BBBF640}">
    <text>Volvió a presentar el código de conductor vencido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27" dT="2023-04-05T17:05:31.17" personId="{1EFB76B3-8D20-4BB1-B9C2-87E980E064FA}" id="{F91B24C4-8945-43DA-8701-0A6C3E47EBE9}">
    <text xml:space="preserve">Solo 1 unidad </text>
  </threadedComment>
  <threadedComment ref="V34" dT="2023-04-05T17:18:45.35" personId="{1EFB76B3-8D20-4BB1-B9C2-87E980E064FA}" id="{0715C0F9-77AF-4C14-9083-A6E7322CE92F}">
    <text>3 unidades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esquivelso@hotmail.com" TargetMode="External"/><Relationship Id="rId117" Type="http://schemas.openxmlformats.org/officeDocument/2006/relationships/hyperlink" Target="mailto:transgrossi@hotmail.com" TargetMode="External"/><Relationship Id="rId21" Type="http://schemas.openxmlformats.org/officeDocument/2006/relationships/hyperlink" Target="mailto:sanders-66@hotmail.com" TargetMode="External"/><Relationship Id="rId42" Type="http://schemas.openxmlformats.org/officeDocument/2006/relationships/hyperlink" Target="mailto:Taxichinchilla61@gmail.com" TargetMode="External"/><Relationship Id="rId47" Type="http://schemas.openxmlformats.org/officeDocument/2006/relationships/hyperlink" Target="mailto:davidgutierrezfallas@gmail.com" TargetMode="External"/><Relationship Id="rId63" Type="http://schemas.openxmlformats.org/officeDocument/2006/relationships/hyperlink" Target="mailto:eladiosancho@hotmail.com" TargetMode="External"/><Relationship Id="rId68" Type="http://schemas.openxmlformats.org/officeDocument/2006/relationships/hyperlink" Target="mailto:dagobafa@gmail.com" TargetMode="External"/><Relationship Id="rId84" Type="http://schemas.openxmlformats.org/officeDocument/2006/relationships/hyperlink" Target="mailto:alonso.ugalde@yahoo.com" TargetMode="External"/><Relationship Id="rId89" Type="http://schemas.openxmlformats.org/officeDocument/2006/relationships/hyperlink" Target="mailto:Loveff0514@gmail.com" TargetMode="External"/><Relationship Id="rId112" Type="http://schemas.openxmlformats.org/officeDocument/2006/relationships/hyperlink" Target="mailto:maumatey@gmail.com" TargetMode="External"/><Relationship Id="rId16" Type="http://schemas.openxmlformats.org/officeDocument/2006/relationships/hyperlink" Target="mailto:otto2780fs@gmail.com" TargetMode="External"/><Relationship Id="rId107" Type="http://schemas.openxmlformats.org/officeDocument/2006/relationships/hyperlink" Target="mailto:transgrossi@hotmail.com" TargetMode="External"/><Relationship Id="rId11" Type="http://schemas.openxmlformats.org/officeDocument/2006/relationships/hyperlink" Target="mailto:greicv84@gmail.com" TargetMode="External"/><Relationship Id="rId32" Type="http://schemas.openxmlformats.org/officeDocument/2006/relationships/hyperlink" Target="mailto:transportesbarrientos@hotmail.com" TargetMode="External"/><Relationship Id="rId37" Type="http://schemas.openxmlformats.org/officeDocument/2006/relationships/hyperlink" Target="mailto:Carlosvalverdevasquez06@gmail.com" TargetMode="External"/><Relationship Id="rId53" Type="http://schemas.openxmlformats.org/officeDocument/2006/relationships/hyperlink" Target="mailto:mauriciovalverdem@gmail.com" TargetMode="External"/><Relationship Id="rId58" Type="http://schemas.openxmlformats.org/officeDocument/2006/relationships/hyperlink" Target="mailto:francastillo26@hotmail.com" TargetMode="External"/><Relationship Id="rId74" Type="http://schemas.openxmlformats.org/officeDocument/2006/relationships/hyperlink" Target="mailto:joaquinquirosc@hotmail.com" TargetMode="External"/><Relationship Id="rId79" Type="http://schemas.openxmlformats.org/officeDocument/2006/relationships/hyperlink" Target="mailto:transportes22m@gmail.com" TargetMode="External"/><Relationship Id="rId102" Type="http://schemas.openxmlformats.org/officeDocument/2006/relationships/hyperlink" Target="mailto:fernandocabrera55@hotmail.com" TargetMode="External"/><Relationship Id="rId5" Type="http://schemas.openxmlformats.org/officeDocument/2006/relationships/hyperlink" Target="mailto:torresmurillomarioalberto@gmail.com" TargetMode="External"/><Relationship Id="rId90" Type="http://schemas.openxmlformats.org/officeDocument/2006/relationships/hyperlink" Target="mailto:manuel.maroto.e@hotmail.com" TargetMode="External"/><Relationship Id="rId95" Type="http://schemas.openxmlformats.org/officeDocument/2006/relationships/hyperlink" Target="mailto:kattia0978@gmail.com" TargetMode="External"/><Relationship Id="rId22" Type="http://schemas.openxmlformats.org/officeDocument/2006/relationships/hyperlink" Target="mailto:jalvarezavila092279@gmail.com" TargetMode="External"/><Relationship Id="rId27" Type="http://schemas.openxmlformats.org/officeDocument/2006/relationships/hyperlink" Target="mailto:mauricio0610@gmail.com_" TargetMode="External"/><Relationship Id="rId43" Type="http://schemas.openxmlformats.org/officeDocument/2006/relationships/hyperlink" Target="mailto:Harojassolano@gmail.com" TargetMode="External"/><Relationship Id="rId48" Type="http://schemas.openxmlformats.org/officeDocument/2006/relationships/hyperlink" Target="mailto:carloseduardoblanco12@gmail.com" TargetMode="External"/><Relationship Id="rId64" Type="http://schemas.openxmlformats.org/officeDocument/2006/relationships/hyperlink" Target="mailto:r.maroto1@hotmail.com" TargetMode="External"/><Relationship Id="rId69" Type="http://schemas.openxmlformats.org/officeDocument/2006/relationships/hyperlink" Target="mailto:edwintita@hotmail.com" TargetMode="External"/><Relationship Id="rId113" Type="http://schemas.openxmlformats.org/officeDocument/2006/relationships/hyperlink" Target="mailto:joaquinjjk@hotmail.com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rocoso61@gmail.com" TargetMode="External"/><Relationship Id="rId85" Type="http://schemas.openxmlformats.org/officeDocument/2006/relationships/hyperlink" Target="mailto:oreamunoguillermo8@gmail.com" TargetMode="External"/><Relationship Id="rId12" Type="http://schemas.openxmlformats.org/officeDocument/2006/relationships/hyperlink" Target="mailto:gilmar_1466@hotmail.es" TargetMode="External"/><Relationship Id="rId17" Type="http://schemas.openxmlformats.org/officeDocument/2006/relationships/hyperlink" Target="mailto:laumorales231@gmail.com" TargetMode="External"/><Relationship Id="rId33" Type="http://schemas.openxmlformats.org/officeDocument/2006/relationships/hyperlink" Target="mailto:carlosmorasegura67@gmail.com" TargetMode="External"/><Relationship Id="rId38" Type="http://schemas.openxmlformats.org/officeDocument/2006/relationships/hyperlink" Target="mailto:laurocamacho50@gmail.com" TargetMode="External"/><Relationship Id="rId59" Type="http://schemas.openxmlformats.org/officeDocument/2006/relationships/hyperlink" Target="mailto:rocarr19@gmail.com" TargetMode="External"/><Relationship Id="rId103" Type="http://schemas.openxmlformats.org/officeDocument/2006/relationships/hyperlink" Target="mailto:event.up.cr@hotmail.com" TargetMode="External"/><Relationship Id="rId108" Type="http://schemas.openxmlformats.org/officeDocument/2006/relationships/hyperlink" Target="mailto:transgrossi@hotmail.com" TargetMode="External"/><Relationship Id="rId54" Type="http://schemas.openxmlformats.org/officeDocument/2006/relationships/hyperlink" Target="mailto:jmr0812@hotmail.com" TargetMode="External"/><Relationship Id="rId70" Type="http://schemas.openxmlformats.org/officeDocument/2006/relationships/hyperlink" Target="mailto:guidocerdasruiz@gmail.com" TargetMode="External"/><Relationship Id="rId75" Type="http://schemas.openxmlformats.org/officeDocument/2006/relationships/hyperlink" Target="mailto:joseins2020@gmail.com" TargetMode="External"/><Relationship Id="rId91" Type="http://schemas.openxmlformats.org/officeDocument/2006/relationships/hyperlink" Target="mailto:uni-kcambronero@hotmail.com" TargetMode="External"/><Relationship Id="rId96" Type="http://schemas.openxmlformats.org/officeDocument/2006/relationships/hyperlink" Target="mailto:Cmsequeira1985@gmsil.com" TargetMode="External"/><Relationship Id="rId1" Type="http://schemas.openxmlformats.org/officeDocument/2006/relationships/hyperlink" Target="mailto:waldinbp@hotmail.com" TargetMode="External"/><Relationship Id="rId6" Type="http://schemas.openxmlformats.org/officeDocument/2006/relationships/hyperlink" Target="mailto:fberty@yahoo.com" TargetMode="External"/><Relationship Id="rId23" Type="http://schemas.openxmlformats.org/officeDocument/2006/relationships/hyperlink" Target="mailto:edgardoretanah@hotmail.com" TargetMode="External"/><Relationship Id="rId28" Type="http://schemas.openxmlformats.org/officeDocument/2006/relationships/hyperlink" Target="mailto:estebanmoralescha@gmail.com" TargetMode="External"/><Relationship Id="rId49" Type="http://schemas.openxmlformats.org/officeDocument/2006/relationships/hyperlink" Target="mailto:ecovision.fly@gmail.com" TargetMode="External"/><Relationship Id="rId114" Type="http://schemas.openxmlformats.org/officeDocument/2006/relationships/hyperlink" Target="mailto:joaquinjjk@hotmail.com" TargetMode="External"/><Relationship Id="rId119" Type="http://schemas.openxmlformats.org/officeDocument/2006/relationships/vmlDrawing" Target="../drawings/vmlDrawing1.vml"/><Relationship Id="rId44" Type="http://schemas.openxmlformats.org/officeDocument/2006/relationships/hyperlink" Target="mailto:Luisrojas822@gmail.com" TargetMode="External"/><Relationship Id="rId60" Type="http://schemas.openxmlformats.org/officeDocument/2006/relationships/hyperlink" Target="mailto:rogerqa27@gmail.com" TargetMode="External"/><Relationship Id="rId65" Type="http://schemas.openxmlformats.org/officeDocument/2006/relationships/hyperlink" Target="mailto:gerencia@tallercoto.co.cr" TargetMode="External"/><Relationship Id="rId81" Type="http://schemas.openxmlformats.org/officeDocument/2006/relationships/hyperlink" Target="mailto:t.califa@yahoo.com" TargetMode="External"/><Relationship Id="rId86" Type="http://schemas.openxmlformats.org/officeDocument/2006/relationships/hyperlink" Target="mailto:r.ambo67@hotmail.com" TargetMode="External"/><Relationship Id="rId4" Type="http://schemas.openxmlformats.org/officeDocument/2006/relationships/hyperlink" Target="mailto:aventurasdk@gmail.com" TargetMode="External"/><Relationship Id="rId9" Type="http://schemas.openxmlformats.org/officeDocument/2006/relationships/hyperlink" Target="mailto:microbus18124@gmail.com" TargetMode="External"/><Relationship Id="rId13" Type="http://schemas.openxmlformats.org/officeDocument/2006/relationships/hyperlink" Target="mailto:randallps@hotmail.com" TargetMode="External"/><Relationship Id="rId18" Type="http://schemas.openxmlformats.org/officeDocument/2006/relationships/hyperlink" Target="mailto:walter14bs@hotmail.com" TargetMode="External"/><Relationship Id="rId39" Type="http://schemas.openxmlformats.org/officeDocument/2006/relationships/hyperlink" Target="mailto:richardsolanoj@gmail.com" TargetMode="External"/><Relationship Id="rId109" Type="http://schemas.openxmlformats.org/officeDocument/2006/relationships/hyperlink" Target="mailto:mvalverdej@gmail.com" TargetMode="External"/><Relationship Id="rId34" Type="http://schemas.openxmlformats.org/officeDocument/2006/relationships/hyperlink" Target="mailto:wilbertencio077@hotmail.com" TargetMode="External"/><Relationship Id="rId50" Type="http://schemas.openxmlformats.org/officeDocument/2006/relationships/hyperlink" Target="mailto:Gmurillo553@gmail.com" TargetMode="External"/><Relationship Id="rId55" Type="http://schemas.openxmlformats.org/officeDocument/2006/relationships/hyperlink" Target="mailto:juanluisporras19@gmail.com" TargetMode="External"/><Relationship Id="rId76" Type="http://schemas.openxmlformats.org/officeDocument/2006/relationships/hyperlink" Target="mailto:sabyobando@hotmail.com" TargetMode="External"/><Relationship Id="rId97" Type="http://schemas.openxmlformats.org/officeDocument/2006/relationships/hyperlink" Target="mailto:adonayjimenez.r24@gmail.com" TargetMode="External"/><Relationship Id="rId104" Type="http://schemas.openxmlformats.org/officeDocument/2006/relationships/hyperlink" Target="mailto:alonsoalanis.aaa@gmail.com" TargetMode="External"/><Relationship Id="rId120" Type="http://schemas.openxmlformats.org/officeDocument/2006/relationships/table" Target="../tables/table1.xml"/><Relationship Id="rId7" Type="http://schemas.openxmlformats.org/officeDocument/2006/relationships/hyperlink" Target="mailto:franpalma1009@gmail.com" TargetMode="External"/><Relationship Id="rId71" Type="http://schemas.openxmlformats.org/officeDocument/2006/relationships/hyperlink" Target="mailto:gustavoaguero2005@hotmail.com" TargetMode="External"/><Relationship Id="rId92" Type="http://schemas.openxmlformats.org/officeDocument/2006/relationships/hyperlink" Target="mailto:transleotour@gmail.com" TargetMode="External"/><Relationship Id="rId2" Type="http://schemas.openxmlformats.org/officeDocument/2006/relationships/hyperlink" Target="mailto:ochacon@coopeheredia.co.cr" TargetMode="External"/><Relationship Id="rId29" Type="http://schemas.openxmlformats.org/officeDocument/2006/relationships/hyperlink" Target="mailto:wjimenezg11@gmail.com" TargetMode="External"/><Relationship Id="rId24" Type="http://schemas.openxmlformats.org/officeDocument/2006/relationships/hyperlink" Target="mailto:Astuagustavo07@gmail.com" TargetMode="External"/><Relationship Id="rId40" Type="http://schemas.openxmlformats.org/officeDocument/2006/relationships/hyperlink" Target="mailto:mpsolman@gmail.com" TargetMode="External"/><Relationship Id="rId45" Type="http://schemas.openxmlformats.org/officeDocument/2006/relationships/hyperlink" Target="mailto:natanael001@yahoo.com" TargetMode="External"/><Relationship Id="rId66" Type="http://schemas.openxmlformats.org/officeDocument/2006/relationships/hyperlink" Target="mailto:taxitsj802@gmail.com" TargetMode="External"/><Relationship Id="rId87" Type="http://schemas.openxmlformats.org/officeDocument/2006/relationships/hyperlink" Target="mailto:hbtaxi1119@hotmail.com" TargetMode="External"/><Relationship Id="rId110" Type="http://schemas.openxmlformats.org/officeDocument/2006/relationships/hyperlink" Target="mailto:sharonsg279@gmail.com" TargetMode="External"/><Relationship Id="rId115" Type="http://schemas.openxmlformats.org/officeDocument/2006/relationships/hyperlink" Target="mailto:fauriciogamboa17@hotmail.com" TargetMode="External"/><Relationship Id="rId61" Type="http://schemas.openxmlformats.org/officeDocument/2006/relationships/hyperlink" Target="mailto:magomez004@gmail.com" TargetMode="External"/><Relationship Id="rId82" Type="http://schemas.openxmlformats.org/officeDocument/2006/relationships/hyperlink" Target="mailto:jfgranadosoto@gmail.com" TargetMode="External"/><Relationship Id="rId19" Type="http://schemas.openxmlformats.org/officeDocument/2006/relationships/hyperlink" Target="mailto:esteban.a.castro27@gmail.com" TargetMode="External"/><Relationship Id="rId14" Type="http://schemas.openxmlformats.org/officeDocument/2006/relationships/hyperlink" Target="mailto:Kencasco3@gmail.com" TargetMode="External"/><Relationship Id="rId30" Type="http://schemas.openxmlformats.org/officeDocument/2006/relationships/hyperlink" Target="mailto:francisco-594@hotmail.com" TargetMode="External"/><Relationship Id="rId35" Type="http://schemas.openxmlformats.org/officeDocument/2006/relationships/hyperlink" Target="mailto:melissahernandezsol1@gmail.com" TargetMode="External"/><Relationship Id="rId56" Type="http://schemas.openxmlformats.org/officeDocument/2006/relationships/hyperlink" Target="mailto:juancarlosgarcia14@hotmail.com" TargetMode="External"/><Relationship Id="rId77" Type="http://schemas.openxmlformats.org/officeDocument/2006/relationships/hyperlink" Target="mailto:joaquinquirosc@hotmail.com" TargetMode="External"/><Relationship Id="rId100" Type="http://schemas.openxmlformats.org/officeDocument/2006/relationships/hyperlink" Target="mailto:Geovannyfonseca55@gmail.com" TargetMode="External"/><Relationship Id="rId105" Type="http://schemas.openxmlformats.org/officeDocument/2006/relationships/hyperlink" Target="mailto:verny.jimenez@gmail.com" TargetMode="External"/><Relationship Id="rId8" Type="http://schemas.openxmlformats.org/officeDocument/2006/relationships/hyperlink" Target="mailto:taxiheredia5@gmail.com" TargetMode="External"/><Relationship Id="rId51" Type="http://schemas.openxmlformats.org/officeDocument/2006/relationships/hyperlink" Target="mailto:mariocostarica@gmail.com" TargetMode="External"/><Relationship Id="rId72" Type="http://schemas.openxmlformats.org/officeDocument/2006/relationships/hyperlink" Target="mailto:marcotaxi850@gmail.com" TargetMode="External"/><Relationship Id="rId93" Type="http://schemas.openxmlformats.org/officeDocument/2006/relationships/hyperlink" Target="mailto:i.mora02@hotmail.com" TargetMode="External"/><Relationship Id="rId98" Type="http://schemas.openxmlformats.org/officeDocument/2006/relationships/hyperlink" Target="mailto:evdonaide80@gmail.com" TargetMode="External"/><Relationship Id="rId121" Type="http://schemas.openxmlformats.org/officeDocument/2006/relationships/comments" Target="../comments1.xml"/><Relationship Id="rId3" Type="http://schemas.openxmlformats.org/officeDocument/2006/relationships/hyperlink" Target="mailto:alex.valverde1959@gmail.com" TargetMode="External"/><Relationship Id="rId25" Type="http://schemas.openxmlformats.org/officeDocument/2006/relationships/hyperlink" Target="mailto:aesquivelso@gmail.com" TargetMode="External"/><Relationship Id="rId46" Type="http://schemas.openxmlformats.org/officeDocument/2006/relationships/hyperlink" Target="mailto:alexanderquesadasa@gmail.com" TargetMode="External"/><Relationship Id="rId67" Type="http://schemas.openxmlformats.org/officeDocument/2006/relationships/hyperlink" Target="mailto:molina4x@gmail.com" TargetMode="External"/><Relationship Id="rId116" Type="http://schemas.openxmlformats.org/officeDocument/2006/relationships/hyperlink" Target="mailto:gnr070482@gmail.com" TargetMode="External"/><Relationship Id="rId20" Type="http://schemas.openxmlformats.org/officeDocument/2006/relationships/hyperlink" Target="mailto:fc.tours10@gmail.com" TargetMode="External"/><Relationship Id="rId41" Type="http://schemas.openxmlformats.org/officeDocument/2006/relationships/hyperlink" Target="mailto:vivatravel.cr@gmail.com" TargetMode="External"/><Relationship Id="rId62" Type="http://schemas.openxmlformats.org/officeDocument/2006/relationships/hyperlink" Target="mailto:rigobertoortegar19@gmail.com" TargetMode="External"/><Relationship Id="rId83" Type="http://schemas.openxmlformats.org/officeDocument/2006/relationships/hyperlink" Target="mailto:guiselle.chavarria@gmail%20com" TargetMode="External"/><Relationship Id="rId88" Type="http://schemas.openxmlformats.org/officeDocument/2006/relationships/hyperlink" Target="mailto:Jimmyrunner12@gmail.com" TargetMode="External"/><Relationship Id="rId111" Type="http://schemas.openxmlformats.org/officeDocument/2006/relationships/hyperlink" Target="mailto:taxitc565@gmail.com" TargetMode="External"/><Relationship Id="rId15" Type="http://schemas.openxmlformats.org/officeDocument/2006/relationships/hyperlink" Target="mailto:vcubero1@hotmail.com" TargetMode="External"/><Relationship Id="rId36" Type="http://schemas.openxmlformats.org/officeDocument/2006/relationships/hyperlink" Target="mailto:Orlandosm899@gmail.com" TargetMode="External"/><Relationship Id="rId57" Type="http://schemas.openxmlformats.org/officeDocument/2006/relationships/hyperlink" Target="mailto:Josecorrales370@gmail.com" TargetMode="External"/><Relationship Id="rId106" Type="http://schemas.openxmlformats.org/officeDocument/2006/relationships/hyperlink" Target="mailto:michaelrcalvo@gmail.com" TargetMode="External"/><Relationship Id="rId10" Type="http://schemas.openxmlformats.org/officeDocument/2006/relationships/hyperlink" Target="mailto:moragerman27@gmail.com" TargetMode="External"/><Relationship Id="rId31" Type="http://schemas.openxmlformats.org/officeDocument/2006/relationships/hyperlink" Target="mailto:rodol3011@gmail.com" TargetMode="External"/><Relationship Id="rId52" Type="http://schemas.openxmlformats.org/officeDocument/2006/relationships/hyperlink" Target="mailto:rchavesdiaz77@gmail.com" TargetMode="External"/><Relationship Id="rId73" Type="http://schemas.openxmlformats.org/officeDocument/2006/relationships/hyperlink" Target="mailto:allenortiz028@hotmail.com" TargetMode="External"/><Relationship Id="rId78" Type="http://schemas.openxmlformats.org/officeDocument/2006/relationships/hyperlink" Target="mailto:joseins2020@gmail.com" TargetMode="External"/><Relationship Id="rId94" Type="http://schemas.openxmlformats.org/officeDocument/2006/relationships/hyperlink" Target="mailto:hernandezcordobajorgearturo@gmail.com" TargetMode="External"/><Relationship Id="rId99" Type="http://schemas.openxmlformats.org/officeDocument/2006/relationships/hyperlink" Target="mailto:glenn.jimenez55@gmail.com" TargetMode="External"/><Relationship Id="rId101" Type="http://schemas.openxmlformats.org/officeDocument/2006/relationships/hyperlink" Target="mailto:davegam86@gmail.com" TargetMode="External"/><Relationship Id="rId122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4A03-E90F-4356-83E9-7A90DEF2B8D8}">
  <dimension ref="A1:JH95"/>
  <sheetViews>
    <sheetView showGridLines="0" topLeftCell="A6" zoomScale="92" zoomScaleNormal="92" workbookViewId="0">
      <selection activeCell="A78" sqref="A78"/>
    </sheetView>
  </sheetViews>
  <sheetFormatPr baseColWidth="10" defaultRowHeight="14.5" x14ac:dyDescent="0.35"/>
  <cols>
    <col min="1" max="1" width="14.453125" customWidth="1"/>
    <col min="2" max="2" width="35.7265625" customWidth="1"/>
    <col min="3" max="3" width="14.08984375" customWidth="1"/>
    <col min="4" max="4" width="19.08984375" customWidth="1"/>
    <col min="5" max="5" width="19.90625" customWidth="1"/>
    <col min="6" max="6" width="11.90625" customWidth="1"/>
    <col min="7" max="7" width="11.54296875" customWidth="1"/>
    <col min="8" max="12" width="10.90625" customWidth="1"/>
    <col min="13" max="13" width="18.6328125" customWidth="1"/>
    <col min="14" max="14" width="19.08984375" customWidth="1"/>
    <col min="15" max="15" width="24.36328125" customWidth="1"/>
    <col min="16" max="16" width="17.81640625" customWidth="1"/>
    <col min="17" max="17" width="24.6328125" customWidth="1"/>
    <col min="18" max="18" width="14.54296875" customWidth="1"/>
    <col min="19" max="19" width="14.7265625" customWidth="1"/>
    <col min="20" max="20" width="18.90625" customWidth="1"/>
    <col min="21" max="24" width="13.54296875" customWidth="1"/>
    <col min="25" max="26" width="14.6328125" customWidth="1"/>
    <col min="27" max="28" width="17.90625" customWidth="1"/>
    <col min="29" max="29" width="13.1796875" customWidth="1"/>
    <col min="30" max="30" width="13.81640625" customWidth="1"/>
    <col min="31" max="31" width="13.36328125" customWidth="1"/>
    <col min="32" max="32" width="13.453125" customWidth="1"/>
    <col min="33" max="33" width="15.1796875" customWidth="1"/>
    <col min="34" max="36" width="11.6328125" customWidth="1"/>
    <col min="37" max="37" width="11.6328125" style="49" customWidth="1"/>
    <col min="38" max="38" width="12.54296875" customWidth="1"/>
    <col min="39" max="41" width="11.6328125" customWidth="1"/>
    <col min="42" max="42" width="29" customWidth="1"/>
    <col min="43" max="51" width="15.90625" customWidth="1"/>
    <col min="52" max="52" width="19.453125" customWidth="1"/>
    <col min="53" max="53" width="15.90625" customWidth="1"/>
    <col min="54" max="54" width="30.7265625" customWidth="1"/>
    <col min="55" max="65" width="17.08984375" customWidth="1"/>
    <col min="66" max="66" width="29.1796875" customWidth="1"/>
    <col min="67" max="77" width="17.1796875" customWidth="1"/>
    <col min="78" max="78" width="28.26953125" hidden="1" customWidth="1"/>
    <col min="79" max="89" width="16.54296875" hidden="1" customWidth="1"/>
    <col min="90" max="90" width="30.81640625" hidden="1" customWidth="1"/>
    <col min="91" max="101" width="15.36328125" hidden="1" customWidth="1"/>
    <col min="102" max="102" width="29.36328125" hidden="1" customWidth="1"/>
    <col min="103" max="113" width="16.54296875" hidden="1" customWidth="1"/>
    <col min="114" max="114" width="30.1796875" hidden="1" customWidth="1"/>
    <col min="115" max="125" width="15.90625" hidden="1" customWidth="1"/>
    <col min="126" max="126" width="29.26953125" hidden="1" customWidth="1"/>
    <col min="127" max="137" width="16.453125" hidden="1" customWidth="1"/>
    <col min="139" max="139" width="14.1796875" customWidth="1"/>
    <col min="140" max="140" width="14.1796875" style="8" customWidth="1"/>
    <col min="141" max="153" width="14.1796875" customWidth="1"/>
    <col min="154" max="154" width="10.90625" customWidth="1"/>
    <col min="155" max="169" width="14.26953125" customWidth="1"/>
    <col min="170" max="170" width="10.90625" customWidth="1"/>
    <col min="171" max="185" width="14" customWidth="1"/>
    <col min="186" max="186" width="10.90625" customWidth="1"/>
    <col min="187" max="201" width="14.7265625" customWidth="1"/>
    <col min="202" max="202" width="10.90625" hidden="1" customWidth="1"/>
    <col min="203" max="217" width="14" hidden="1" customWidth="1"/>
    <col min="218" max="218" width="10.90625" hidden="1" customWidth="1"/>
    <col min="219" max="233" width="14.1796875" hidden="1" customWidth="1"/>
    <col min="234" max="234" width="10.90625" hidden="1" customWidth="1"/>
    <col min="235" max="249" width="14" hidden="1" customWidth="1"/>
    <col min="250" max="250" width="10.90625" hidden="1" customWidth="1"/>
    <col min="251" max="265" width="14.08984375" hidden="1" customWidth="1"/>
    <col min="266" max="266" width="16.26953125" style="8" customWidth="1"/>
    <col min="267" max="267" width="18.08984375" style="8" customWidth="1"/>
    <col min="268" max="268" width="17.6328125" style="8" customWidth="1"/>
  </cols>
  <sheetData>
    <row r="1" spans="1:268" ht="20.5" customHeight="1" x14ac:dyDescent="0.35">
      <c r="B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268" ht="20.5" customHeight="1" x14ac:dyDescent="0.35">
      <c r="A2" s="71" t="s">
        <v>268</v>
      </c>
      <c r="B2" s="72"/>
      <c r="C2" s="72"/>
      <c r="D2" s="72"/>
      <c r="E2" s="72"/>
      <c r="F2" s="72"/>
      <c r="G2" s="72"/>
      <c r="H2" s="73"/>
      <c r="I2" s="80" t="s">
        <v>269</v>
      </c>
      <c r="J2" s="81"/>
      <c r="K2" s="82"/>
      <c r="L2" s="16"/>
      <c r="M2" s="16"/>
      <c r="N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50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47"/>
      <c r="EK2" s="9"/>
      <c r="EL2" s="9"/>
      <c r="EM2" s="9"/>
      <c r="EN2" s="9"/>
      <c r="EO2" s="9"/>
      <c r="EP2" s="9"/>
      <c r="EQ2" s="9"/>
      <c r="ER2" s="9"/>
      <c r="ES2" s="9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</row>
    <row r="3" spans="1:268" ht="20.5" customHeight="1" x14ac:dyDescent="0.35">
      <c r="A3" s="74"/>
      <c r="B3" s="75"/>
      <c r="C3" s="75"/>
      <c r="D3" s="75"/>
      <c r="E3" s="75"/>
      <c r="F3" s="75"/>
      <c r="G3" s="75"/>
      <c r="H3" s="76"/>
      <c r="I3" s="83">
        <v>44347</v>
      </c>
      <c r="J3" s="84"/>
      <c r="K3" s="85"/>
      <c r="L3" s="11"/>
      <c r="M3" s="11"/>
      <c r="N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50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47"/>
      <c r="EK3" s="9"/>
      <c r="EL3" s="9"/>
      <c r="EM3" s="9"/>
      <c r="EN3" s="9"/>
      <c r="EO3" s="9"/>
      <c r="EP3" s="9"/>
      <c r="EQ3" s="9"/>
      <c r="ER3" s="9"/>
      <c r="ES3" s="9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JH3" s="8">
        <v>52</v>
      </c>
    </row>
    <row r="4" spans="1:268" ht="20.5" customHeight="1" x14ac:dyDescent="0.35">
      <c r="A4" s="74"/>
      <c r="B4" s="75"/>
      <c r="C4" s="75"/>
      <c r="D4" s="75"/>
      <c r="E4" s="75"/>
      <c r="F4" s="75"/>
      <c r="G4" s="75"/>
      <c r="H4" s="76"/>
      <c r="I4" s="86" t="s">
        <v>270</v>
      </c>
      <c r="J4" s="87"/>
      <c r="K4" s="88"/>
      <c r="L4" s="10"/>
      <c r="M4" s="10"/>
      <c r="N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50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47"/>
      <c r="EK4" s="9"/>
      <c r="EL4" s="9"/>
      <c r="EM4" s="9"/>
      <c r="EN4" s="9"/>
      <c r="EO4" s="9"/>
      <c r="EP4" s="9"/>
      <c r="EQ4" s="9"/>
      <c r="ER4" s="9"/>
      <c r="ES4" s="9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</row>
    <row r="5" spans="1:268" ht="20.5" customHeight="1" x14ac:dyDescent="0.35">
      <c r="A5" s="77"/>
      <c r="B5" s="78"/>
      <c r="C5" s="78"/>
      <c r="D5" s="78"/>
      <c r="E5" s="78"/>
      <c r="F5" s="78"/>
      <c r="G5" s="78"/>
      <c r="H5" s="79"/>
      <c r="I5" s="89" t="s">
        <v>271</v>
      </c>
      <c r="J5" s="90"/>
      <c r="K5" s="91"/>
      <c r="L5" s="10"/>
      <c r="M5" s="10"/>
      <c r="N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50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47"/>
      <c r="EK5" s="9"/>
      <c r="EL5" s="9"/>
      <c r="EM5" s="9"/>
      <c r="EN5" s="9"/>
      <c r="EO5" s="9"/>
      <c r="EP5" s="9"/>
      <c r="EQ5" s="9"/>
      <c r="ER5" s="9"/>
      <c r="ES5" s="9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</row>
    <row r="6" spans="1:268" ht="20.5" customHeight="1" x14ac:dyDescent="0.35">
      <c r="A6" s="14"/>
      <c r="B6" s="14"/>
      <c r="C6" s="14"/>
      <c r="D6" s="14"/>
      <c r="E6" s="14"/>
      <c r="F6" s="14"/>
      <c r="G6" s="14"/>
      <c r="H6" s="14"/>
      <c r="I6" s="15"/>
      <c r="J6" s="15"/>
      <c r="K6" s="15"/>
      <c r="L6" s="10"/>
      <c r="M6" s="10"/>
      <c r="N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50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47"/>
      <c r="EK6" s="9"/>
      <c r="EL6" s="9"/>
      <c r="EM6" s="9"/>
      <c r="EN6" s="9"/>
      <c r="EO6" s="9"/>
      <c r="EP6" s="9"/>
      <c r="EQ6" s="9"/>
      <c r="ER6" s="9"/>
      <c r="ES6" s="9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</row>
    <row r="7" spans="1:268" ht="23.5" x14ac:dyDescent="0.55000000000000004">
      <c r="A7" s="12" t="s">
        <v>272</v>
      </c>
      <c r="B7" s="12"/>
      <c r="C7" s="12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P7" s="8"/>
      <c r="Q7" s="8"/>
      <c r="R7" s="8"/>
      <c r="S7" s="8"/>
      <c r="T7" s="8"/>
      <c r="U7" s="8"/>
      <c r="V7" s="8"/>
      <c r="W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</row>
    <row r="8" spans="1:268" ht="23.5" x14ac:dyDescent="0.55000000000000004">
      <c r="A8" s="12" t="s">
        <v>273</v>
      </c>
      <c r="B8" s="12"/>
      <c r="C8" s="12"/>
      <c r="D8" s="13"/>
      <c r="E8" s="8"/>
      <c r="F8" s="8"/>
      <c r="G8" s="8"/>
      <c r="H8" s="8"/>
      <c r="I8" s="8"/>
      <c r="J8" s="8"/>
      <c r="K8" s="8"/>
      <c r="L8" s="8"/>
      <c r="M8" s="8"/>
      <c r="N8" s="8"/>
      <c r="P8" s="8"/>
      <c r="Q8" s="8"/>
      <c r="R8" s="8"/>
      <c r="S8" s="8"/>
      <c r="T8" s="8"/>
      <c r="U8" s="8"/>
      <c r="V8" s="8"/>
      <c r="W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</row>
    <row r="9" spans="1:268" ht="23.5" x14ac:dyDescent="0.55000000000000004">
      <c r="A9" s="12" t="s">
        <v>274</v>
      </c>
      <c r="B9" s="12"/>
      <c r="C9" s="12"/>
      <c r="D9" s="13"/>
      <c r="E9" s="8"/>
      <c r="F9" s="8"/>
      <c r="G9" s="8"/>
      <c r="H9" s="8"/>
      <c r="I9" s="8"/>
      <c r="J9" s="8"/>
      <c r="K9" s="8"/>
      <c r="L9" s="8"/>
      <c r="M9" s="8"/>
      <c r="N9" s="8"/>
      <c r="P9" s="8"/>
      <c r="Q9" s="8"/>
      <c r="R9" s="8"/>
      <c r="S9" s="8"/>
      <c r="T9" s="8"/>
      <c r="U9" s="8"/>
      <c r="V9" s="8"/>
      <c r="W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</row>
    <row r="10" spans="1:268" ht="23.5" x14ac:dyDescent="0.55000000000000004">
      <c r="A10" s="12"/>
      <c r="B10" s="12"/>
      <c r="C10" s="12"/>
      <c r="D10" s="13"/>
      <c r="E10" s="8"/>
      <c r="F10" s="8"/>
      <c r="G10" s="8"/>
      <c r="H10" s="8"/>
      <c r="I10" s="8"/>
      <c r="J10" s="8"/>
      <c r="K10" s="8"/>
      <c r="L10" s="8"/>
      <c r="M10" s="8"/>
      <c r="N10" s="8"/>
      <c r="P10" s="8"/>
      <c r="Q10" s="8"/>
      <c r="R10" s="8"/>
      <c r="S10" s="8"/>
      <c r="T10" s="8"/>
      <c r="U10" s="8"/>
      <c r="V10" s="8"/>
      <c r="W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</row>
    <row r="11" spans="1:268" ht="31.5" customHeight="1" x14ac:dyDescent="0.35">
      <c r="A11" s="65" t="s">
        <v>275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 t="s">
        <v>276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9" t="s">
        <v>277</v>
      </c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</row>
    <row r="12" spans="1:268" s="41" customFormat="1" ht="31.5" hidden="1" customHeight="1" x14ac:dyDescent="0.35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40">
        <v>13</v>
      </c>
      <c r="N12" s="40">
        <v>14</v>
      </c>
      <c r="O12" s="40">
        <v>15</v>
      </c>
      <c r="P12" s="40">
        <v>16</v>
      </c>
      <c r="Q12" s="40">
        <v>17</v>
      </c>
      <c r="R12" s="40">
        <v>18</v>
      </c>
      <c r="S12" s="40">
        <v>19</v>
      </c>
      <c r="T12" s="40">
        <v>20</v>
      </c>
      <c r="U12" s="40">
        <v>21</v>
      </c>
      <c r="V12" s="40">
        <v>22</v>
      </c>
      <c r="W12" s="40">
        <v>23</v>
      </c>
      <c r="X12" s="40">
        <v>24</v>
      </c>
      <c r="Y12" s="40">
        <v>25</v>
      </c>
      <c r="Z12" s="40">
        <v>26</v>
      </c>
      <c r="AA12" s="40">
        <v>27</v>
      </c>
      <c r="AB12" s="40">
        <v>28</v>
      </c>
      <c r="AC12" s="40">
        <v>29</v>
      </c>
      <c r="AD12" s="40">
        <v>30</v>
      </c>
      <c r="AE12" s="40">
        <v>31</v>
      </c>
      <c r="AF12" s="40">
        <v>32</v>
      </c>
      <c r="AG12" s="40">
        <v>33</v>
      </c>
      <c r="AH12" s="40">
        <v>34</v>
      </c>
      <c r="AI12" s="40">
        <v>35</v>
      </c>
      <c r="AJ12" s="40">
        <v>36</v>
      </c>
      <c r="AK12" s="51">
        <v>37</v>
      </c>
      <c r="AL12" s="40">
        <v>38</v>
      </c>
      <c r="AM12" s="40">
        <v>39</v>
      </c>
      <c r="AN12" s="40">
        <v>40</v>
      </c>
      <c r="AO12" s="40">
        <v>41</v>
      </c>
      <c r="AP12" s="40">
        <v>42</v>
      </c>
      <c r="AQ12" s="40">
        <v>43</v>
      </c>
      <c r="AR12" s="40">
        <v>44</v>
      </c>
      <c r="AS12" s="40">
        <v>45</v>
      </c>
      <c r="AT12" s="40">
        <v>46</v>
      </c>
      <c r="AU12" s="40">
        <v>47</v>
      </c>
      <c r="AV12" s="40">
        <v>48</v>
      </c>
      <c r="AW12" s="40">
        <v>49</v>
      </c>
      <c r="AX12" s="40">
        <v>50</v>
      </c>
      <c r="AY12" s="40">
        <v>51</v>
      </c>
      <c r="AZ12" s="40">
        <v>52</v>
      </c>
      <c r="BA12" s="40">
        <v>53</v>
      </c>
      <c r="BB12" s="40">
        <v>54</v>
      </c>
      <c r="BC12" s="40">
        <v>55</v>
      </c>
      <c r="BD12" s="40">
        <v>56</v>
      </c>
      <c r="BE12" s="40">
        <v>57</v>
      </c>
      <c r="BF12" s="40">
        <v>58</v>
      </c>
      <c r="BG12" s="40">
        <v>59</v>
      </c>
      <c r="BH12" s="40">
        <v>60</v>
      </c>
      <c r="BI12" s="40">
        <v>61</v>
      </c>
      <c r="BJ12" s="40">
        <v>62</v>
      </c>
      <c r="BK12" s="40">
        <v>63</v>
      </c>
      <c r="BL12" s="40">
        <v>64</v>
      </c>
      <c r="BM12" s="40">
        <v>65</v>
      </c>
      <c r="BN12" s="40">
        <v>66</v>
      </c>
      <c r="BO12" s="40">
        <v>67</v>
      </c>
      <c r="BP12" s="40">
        <v>68</v>
      </c>
      <c r="BQ12" s="40">
        <v>69</v>
      </c>
      <c r="BR12" s="40">
        <v>70</v>
      </c>
      <c r="BS12" s="40">
        <v>71</v>
      </c>
      <c r="BT12" s="40">
        <v>72</v>
      </c>
      <c r="BU12" s="40">
        <v>73</v>
      </c>
      <c r="BV12" s="40">
        <v>74</v>
      </c>
      <c r="BW12" s="40">
        <v>75</v>
      </c>
      <c r="BX12" s="40">
        <v>76</v>
      </c>
      <c r="BY12" s="40">
        <v>77</v>
      </c>
      <c r="BZ12" s="40">
        <v>78</v>
      </c>
      <c r="CA12" s="40">
        <v>79</v>
      </c>
      <c r="CB12" s="40">
        <v>80</v>
      </c>
      <c r="CC12" s="40">
        <v>81</v>
      </c>
      <c r="CD12" s="40">
        <v>82</v>
      </c>
      <c r="CE12" s="40">
        <v>83</v>
      </c>
      <c r="CF12" s="40">
        <v>84</v>
      </c>
      <c r="CG12" s="40">
        <v>85</v>
      </c>
      <c r="CH12" s="40">
        <v>86</v>
      </c>
      <c r="CI12" s="40">
        <v>87</v>
      </c>
      <c r="CJ12" s="40">
        <v>88</v>
      </c>
      <c r="CK12" s="40">
        <v>89</v>
      </c>
      <c r="CL12" s="40">
        <v>90</v>
      </c>
      <c r="CM12" s="40">
        <v>91</v>
      </c>
      <c r="CN12" s="40">
        <v>92</v>
      </c>
      <c r="CO12" s="40">
        <v>93</v>
      </c>
      <c r="CP12" s="40">
        <v>94</v>
      </c>
      <c r="CQ12" s="40">
        <v>95</v>
      </c>
      <c r="CR12" s="40">
        <v>96</v>
      </c>
      <c r="CS12" s="40">
        <v>97</v>
      </c>
      <c r="CT12" s="40">
        <v>98</v>
      </c>
      <c r="CU12" s="40">
        <v>99</v>
      </c>
      <c r="CV12" s="40">
        <v>100</v>
      </c>
      <c r="CW12" s="40">
        <v>101</v>
      </c>
      <c r="CX12" s="40">
        <v>102</v>
      </c>
      <c r="CY12" s="40">
        <v>103</v>
      </c>
      <c r="CZ12" s="40">
        <v>104</v>
      </c>
      <c r="DA12" s="40">
        <v>105</v>
      </c>
      <c r="DB12" s="40">
        <v>106</v>
      </c>
      <c r="DC12" s="40">
        <v>107</v>
      </c>
      <c r="DD12" s="40">
        <v>108</v>
      </c>
      <c r="DE12" s="40">
        <v>109</v>
      </c>
      <c r="DF12" s="40">
        <v>110</v>
      </c>
      <c r="DG12" s="40">
        <v>111</v>
      </c>
      <c r="DH12" s="40">
        <v>112</v>
      </c>
      <c r="DI12" s="40">
        <v>113</v>
      </c>
      <c r="DJ12" s="40">
        <v>114</v>
      </c>
      <c r="DK12" s="40">
        <v>115</v>
      </c>
      <c r="DL12" s="40">
        <v>116</v>
      </c>
      <c r="DM12" s="40">
        <v>117</v>
      </c>
      <c r="DN12" s="40">
        <v>118</v>
      </c>
      <c r="DO12" s="40">
        <v>119</v>
      </c>
      <c r="DP12" s="40">
        <v>120</v>
      </c>
      <c r="DQ12" s="40">
        <v>121</v>
      </c>
      <c r="DR12" s="40">
        <v>122</v>
      </c>
      <c r="DS12" s="40">
        <v>123</v>
      </c>
      <c r="DT12" s="40">
        <v>124</v>
      </c>
      <c r="DU12" s="40">
        <v>125</v>
      </c>
      <c r="DV12" s="40">
        <v>126</v>
      </c>
      <c r="DW12" s="40">
        <v>127</v>
      </c>
      <c r="DX12" s="40">
        <v>128</v>
      </c>
      <c r="DY12" s="40">
        <v>129</v>
      </c>
      <c r="DZ12" s="40">
        <v>130</v>
      </c>
      <c r="EA12" s="40">
        <v>131</v>
      </c>
      <c r="EB12" s="40">
        <v>132</v>
      </c>
      <c r="EC12" s="40">
        <v>133</v>
      </c>
      <c r="ED12" s="40">
        <v>134</v>
      </c>
      <c r="EE12" s="40">
        <v>135</v>
      </c>
      <c r="EF12" s="40">
        <v>136</v>
      </c>
      <c r="EG12" s="40">
        <v>137</v>
      </c>
      <c r="EH12" s="40">
        <v>138</v>
      </c>
      <c r="EI12" s="40">
        <v>139</v>
      </c>
      <c r="EJ12" s="40">
        <v>140</v>
      </c>
      <c r="EK12" s="40">
        <v>141</v>
      </c>
      <c r="EL12" s="40">
        <v>142</v>
      </c>
      <c r="EM12" s="40">
        <v>143</v>
      </c>
      <c r="EN12" s="40">
        <v>144</v>
      </c>
      <c r="EO12" s="40">
        <v>145</v>
      </c>
      <c r="EP12" s="40">
        <v>146</v>
      </c>
      <c r="EQ12" s="40">
        <v>147</v>
      </c>
      <c r="ER12" s="40">
        <v>148</v>
      </c>
      <c r="ES12" s="40">
        <v>149</v>
      </c>
      <c r="ET12" s="40">
        <v>150</v>
      </c>
      <c r="EU12" s="40">
        <v>151</v>
      </c>
      <c r="EV12" s="40">
        <v>152</v>
      </c>
      <c r="EW12" s="40">
        <v>153</v>
      </c>
      <c r="EX12" s="40">
        <v>154</v>
      </c>
      <c r="EY12" s="40">
        <v>155</v>
      </c>
      <c r="EZ12" s="40">
        <v>156</v>
      </c>
      <c r="FA12" s="40">
        <v>157</v>
      </c>
      <c r="FB12" s="40">
        <v>158</v>
      </c>
      <c r="FC12" s="40">
        <v>159</v>
      </c>
      <c r="FD12" s="40">
        <v>160</v>
      </c>
      <c r="FE12" s="40">
        <v>161</v>
      </c>
      <c r="FF12" s="40">
        <v>162</v>
      </c>
      <c r="FG12" s="40">
        <v>163</v>
      </c>
      <c r="FH12" s="40">
        <v>164</v>
      </c>
      <c r="FI12" s="40">
        <v>165</v>
      </c>
      <c r="FJ12" s="40">
        <v>166</v>
      </c>
      <c r="FK12" s="40">
        <v>167</v>
      </c>
      <c r="FL12" s="40">
        <v>168</v>
      </c>
      <c r="FM12" s="40">
        <v>169</v>
      </c>
      <c r="FN12" s="40">
        <v>170</v>
      </c>
      <c r="FO12" s="40">
        <v>171</v>
      </c>
      <c r="FP12" s="40">
        <v>172</v>
      </c>
      <c r="FQ12" s="40">
        <v>173</v>
      </c>
      <c r="FR12" s="40">
        <v>174</v>
      </c>
      <c r="FS12" s="40">
        <v>175</v>
      </c>
      <c r="FT12" s="40">
        <v>176</v>
      </c>
      <c r="FU12" s="40">
        <v>177</v>
      </c>
      <c r="FV12" s="40">
        <v>178</v>
      </c>
      <c r="FW12" s="40">
        <v>179</v>
      </c>
      <c r="FX12" s="40">
        <v>180</v>
      </c>
      <c r="FY12" s="40">
        <v>181</v>
      </c>
      <c r="FZ12" s="40">
        <v>182</v>
      </c>
      <c r="GA12" s="40">
        <v>183</v>
      </c>
      <c r="GB12" s="40">
        <v>184</v>
      </c>
      <c r="GC12" s="40">
        <v>185</v>
      </c>
      <c r="GD12" s="40">
        <v>186</v>
      </c>
      <c r="GE12" s="40">
        <v>187</v>
      </c>
      <c r="GF12" s="40">
        <v>188</v>
      </c>
      <c r="GG12" s="40">
        <v>189</v>
      </c>
      <c r="GH12" s="40">
        <v>190</v>
      </c>
      <c r="GI12" s="40">
        <v>191</v>
      </c>
      <c r="GJ12" s="40">
        <v>192</v>
      </c>
      <c r="GK12" s="40">
        <v>193</v>
      </c>
      <c r="GL12" s="40">
        <v>194</v>
      </c>
      <c r="GM12" s="40">
        <v>195</v>
      </c>
      <c r="GN12" s="40">
        <v>196</v>
      </c>
      <c r="GO12" s="40">
        <v>197</v>
      </c>
      <c r="GP12" s="40">
        <v>198</v>
      </c>
      <c r="GQ12" s="40">
        <v>199</v>
      </c>
      <c r="GR12" s="40">
        <v>200</v>
      </c>
      <c r="GS12" s="40">
        <v>201</v>
      </c>
      <c r="GT12" s="40">
        <v>202</v>
      </c>
      <c r="GU12" s="40">
        <v>203</v>
      </c>
      <c r="GV12" s="40">
        <v>204</v>
      </c>
      <c r="GW12" s="40">
        <v>205</v>
      </c>
      <c r="GX12" s="40">
        <v>206</v>
      </c>
      <c r="GY12" s="40">
        <v>207</v>
      </c>
      <c r="GZ12" s="40">
        <v>208</v>
      </c>
      <c r="HA12" s="40">
        <v>209</v>
      </c>
      <c r="HB12" s="40">
        <v>210</v>
      </c>
      <c r="HC12" s="40">
        <v>211</v>
      </c>
      <c r="HD12" s="40">
        <v>212</v>
      </c>
      <c r="HE12" s="40">
        <v>213</v>
      </c>
      <c r="HF12" s="40">
        <v>214</v>
      </c>
      <c r="HG12" s="40">
        <v>215</v>
      </c>
      <c r="HH12" s="40">
        <v>216</v>
      </c>
      <c r="HI12" s="40">
        <v>217</v>
      </c>
      <c r="HJ12" s="40">
        <v>218</v>
      </c>
      <c r="HK12" s="40">
        <v>219</v>
      </c>
      <c r="HL12" s="40">
        <v>220</v>
      </c>
      <c r="HM12" s="40">
        <v>221</v>
      </c>
      <c r="HN12" s="40">
        <v>222</v>
      </c>
      <c r="HO12" s="40">
        <v>223</v>
      </c>
      <c r="HP12" s="40">
        <v>224</v>
      </c>
      <c r="HQ12" s="40">
        <v>225</v>
      </c>
      <c r="HR12" s="40">
        <v>226</v>
      </c>
      <c r="HS12" s="40">
        <v>227</v>
      </c>
      <c r="HT12" s="40">
        <v>228</v>
      </c>
      <c r="HU12" s="40">
        <v>229</v>
      </c>
      <c r="HV12" s="40">
        <v>230</v>
      </c>
      <c r="HW12" s="40">
        <v>231</v>
      </c>
      <c r="HX12" s="40">
        <v>232</v>
      </c>
      <c r="HY12" s="40">
        <v>233</v>
      </c>
      <c r="HZ12" s="40">
        <v>234</v>
      </c>
      <c r="IA12" s="40">
        <v>235</v>
      </c>
      <c r="IB12" s="40">
        <v>236</v>
      </c>
      <c r="IC12" s="40">
        <v>237</v>
      </c>
      <c r="ID12" s="40">
        <v>238</v>
      </c>
      <c r="IE12" s="40">
        <v>239</v>
      </c>
      <c r="IF12" s="40">
        <v>240</v>
      </c>
      <c r="IG12" s="40">
        <v>241</v>
      </c>
      <c r="IH12" s="40">
        <v>242</v>
      </c>
      <c r="II12" s="40">
        <v>243</v>
      </c>
      <c r="IJ12" s="40">
        <v>244</v>
      </c>
      <c r="IK12" s="40">
        <v>245</v>
      </c>
      <c r="IL12" s="40">
        <v>246</v>
      </c>
      <c r="IM12" s="40">
        <v>247</v>
      </c>
      <c r="IN12" s="40">
        <v>248</v>
      </c>
      <c r="IO12" s="40">
        <v>249</v>
      </c>
      <c r="IP12" s="40">
        <v>250</v>
      </c>
      <c r="IQ12" s="40">
        <v>251</v>
      </c>
      <c r="IR12" s="40">
        <v>252</v>
      </c>
      <c r="IS12" s="40">
        <v>253</v>
      </c>
      <c r="IT12" s="40">
        <v>254</v>
      </c>
      <c r="IU12" s="40">
        <v>255</v>
      </c>
      <c r="IV12" s="40">
        <v>256</v>
      </c>
      <c r="IW12" s="40">
        <v>257</v>
      </c>
      <c r="IX12" s="40">
        <v>258</v>
      </c>
      <c r="IY12" s="40">
        <v>259</v>
      </c>
      <c r="IZ12" s="40">
        <v>260</v>
      </c>
      <c r="JA12" s="40">
        <v>261</v>
      </c>
      <c r="JB12" s="40">
        <v>262</v>
      </c>
      <c r="JC12" s="40">
        <v>263</v>
      </c>
      <c r="JD12" s="40">
        <v>264</v>
      </c>
      <c r="JE12" s="40">
        <v>265</v>
      </c>
      <c r="JF12" s="40">
        <v>266</v>
      </c>
      <c r="JG12" s="40">
        <v>267</v>
      </c>
      <c r="JH12" s="40">
        <v>268</v>
      </c>
    </row>
    <row r="13" spans="1:268" s="7" customFormat="1" ht="54" customHeight="1" x14ac:dyDescent="0.35">
      <c r="A13" s="1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50</v>
      </c>
      <c r="J13" s="2" t="s">
        <v>51</v>
      </c>
      <c r="K13" s="2" t="s">
        <v>52</v>
      </c>
      <c r="L13" s="2" t="s">
        <v>53</v>
      </c>
      <c r="M13" s="2" t="s">
        <v>8</v>
      </c>
      <c r="N13" s="2" t="s">
        <v>9</v>
      </c>
      <c r="O13" s="3" t="s">
        <v>10</v>
      </c>
      <c r="P13" s="3" t="s">
        <v>11</v>
      </c>
      <c r="Q13" s="3" t="s">
        <v>12</v>
      </c>
      <c r="R13" s="3" t="s">
        <v>54</v>
      </c>
      <c r="S13" s="3" t="s">
        <v>13</v>
      </c>
      <c r="T13" s="3" t="s">
        <v>14</v>
      </c>
      <c r="U13" s="3" t="s">
        <v>15</v>
      </c>
      <c r="V13" s="3" t="s">
        <v>16</v>
      </c>
      <c r="W13" s="3" t="s">
        <v>17</v>
      </c>
      <c r="X13" s="3" t="s">
        <v>18</v>
      </c>
      <c r="Y13" s="3" t="s">
        <v>20</v>
      </c>
      <c r="Z13" s="3" t="s">
        <v>21</v>
      </c>
      <c r="AA13" s="3" t="s">
        <v>22</v>
      </c>
      <c r="AB13" s="3" t="s">
        <v>23</v>
      </c>
      <c r="AC13" s="3" t="s">
        <v>24</v>
      </c>
      <c r="AD13" s="3" t="s">
        <v>25</v>
      </c>
      <c r="AE13" s="3" t="s">
        <v>26</v>
      </c>
      <c r="AF13" s="3" t="s">
        <v>27</v>
      </c>
      <c r="AG13" s="3" t="s">
        <v>28</v>
      </c>
      <c r="AH13" s="3" t="s">
        <v>29</v>
      </c>
      <c r="AI13" s="3" t="s">
        <v>30</v>
      </c>
      <c r="AJ13" s="3" t="s">
        <v>31</v>
      </c>
      <c r="AK13" s="52" t="s">
        <v>32</v>
      </c>
      <c r="AL13" s="3" t="s">
        <v>33</v>
      </c>
      <c r="AM13" s="3" t="s">
        <v>55</v>
      </c>
      <c r="AN13" s="3" t="s">
        <v>56</v>
      </c>
      <c r="AO13" s="3" t="s">
        <v>19</v>
      </c>
      <c r="AP13" s="17" t="s">
        <v>34</v>
      </c>
      <c r="AQ13" s="4" t="s">
        <v>61</v>
      </c>
      <c r="AR13" s="4" t="s">
        <v>264</v>
      </c>
      <c r="AS13" s="4" t="s">
        <v>57</v>
      </c>
      <c r="AT13" s="4" t="s">
        <v>265</v>
      </c>
      <c r="AU13" s="4" t="s">
        <v>58</v>
      </c>
      <c r="AV13" s="4" t="s">
        <v>266</v>
      </c>
      <c r="AW13" s="4" t="s">
        <v>267</v>
      </c>
      <c r="AX13" s="4" t="s">
        <v>59</v>
      </c>
      <c r="AY13" s="4" t="s">
        <v>60</v>
      </c>
      <c r="AZ13" s="4" t="s">
        <v>35</v>
      </c>
      <c r="BA13" s="5" t="s">
        <v>62</v>
      </c>
      <c r="BB13" s="17" t="s">
        <v>63</v>
      </c>
      <c r="BC13" s="4" t="s">
        <v>64</v>
      </c>
      <c r="BD13" s="4" t="s">
        <v>65</v>
      </c>
      <c r="BE13" s="4" t="s">
        <v>66</v>
      </c>
      <c r="BF13" s="4" t="s">
        <v>67</v>
      </c>
      <c r="BG13" s="4" t="s">
        <v>68</v>
      </c>
      <c r="BH13" s="4" t="s">
        <v>69</v>
      </c>
      <c r="BI13" s="4" t="s">
        <v>70</v>
      </c>
      <c r="BJ13" s="4" t="s">
        <v>71</v>
      </c>
      <c r="BK13" s="4" t="s">
        <v>72</v>
      </c>
      <c r="BL13" s="4" t="s">
        <v>73</v>
      </c>
      <c r="BM13" s="5" t="s">
        <v>74</v>
      </c>
      <c r="BN13" s="17" t="s">
        <v>75</v>
      </c>
      <c r="BO13" s="4" t="s">
        <v>76</v>
      </c>
      <c r="BP13" s="4" t="s">
        <v>77</v>
      </c>
      <c r="BQ13" s="4" t="s">
        <v>78</v>
      </c>
      <c r="BR13" s="4" t="s">
        <v>79</v>
      </c>
      <c r="BS13" s="4" t="s">
        <v>80</v>
      </c>
      <c r="BT13" s="4" t="s">
        <v>81</v>
      </c>
      <c r="BU13" s="4" t="s">
        <v>82</v>
      </c>
      <c r="BV13" s="4" t="s">
        <v>83</v>
      </c>
      <c r="BW13" s="4" t="s">
        <v>84</v>
      </c>
      <c r="BX13" s="4" t="s">
        <v>85</v>
      </c>
      <c r="BY13" s="5" t="s">
        <v>86</v>
      </c>
      <c r="BZ13" s="17" t="s">
        <v>87</v>
      </c>
      <c r="CA13" s="4" t="s">
        <v>88</v>
      </c>
      <c r="CB13" s="4" t="s">
        <v>89</v>
      </c>
      <c r="CC13" s="4" t="s">
        <v>90</v>
      </c>
      <c r="CD13" s="4" t="s">
        <v>91</v>
      </c>
      <c r="CE13" s="4" t="s">
        <v>92</v>
      </c>
      <c r="CF13" s="4" t="s">
        <v>93</v>
      </c>
      <c r="CG13" s="4" t="s">
        <v>94</v>
      </c>
      <c r="CH13" s="4" t="s">
        <v>95</v>
      </c>
      <c r="CI13" s="4" t="s">
        <v>96</v>
      </c>
      <c r="CJ13" s="4" t="s">
        <v>97</v>
      </c>
      <c r="CK13" s="5" t="s">
        <v>98</v>
      </c>
      <c r="CL13" s="17" t="s">
        <v>99</v>
      </c>
      <c r="CM13" s="4" t="s">
        <v>100</v>
      </c>
      <c r="CN13" s="4" t="s">
        <v>101</v>
      </c>
      <c r="CO13" s="4" t="s">
        <v>102</v>
      </c>
      <c r="CP13" s="4" t="s">
        <v>103</v>
      </c>
      <c r="CQ13" s="4" t="s">
        <v>104</v>
      </c>
      <c r="CR13" s="4" t="s">
        <v>105</v>
      </c>
      <c r="CS13" s="4" t="s">
        <v>106</v>
      </c>
      <c r="CT13" s="4" t="s">
        <v>107</v>
      </c>
      <c r="CU13" s="4" t="s">
        <v>108</v>
      </c>
      <c r="CV13" s="4" t="s">
        <v>109</v>
      </c>
      <c r="CW13" s="5" t="s">
        <v>110</v>
      </c>
      <c r="CX13" s="17" t="s">
        <v>111</v>
      </c>
      <c r="CY13" s="4" t="s">
        <v>112</v>
      </c>
      <c r="CZ13" s="4" t="s">
        <v>113</v>
      </c>
      <c r="DA13" s="4" t="s">
        <v>114</v>
      </c>
      <c r="DB13" s="4" t="s">
        <v>115</v>
      </c>
      <c r="DC13" s="4" t="s">
        <v>116</v>
      </c>
      <c r="DD13" s="4" t="s">
        <v>117</v>
      </c>
      <c r="DE13" s="4" t="s">
        <v>118</v>
      </c>
      <c r="DF13" s="4" t="s">
        <v>119</v>
      </c>
      <c r="DG13" s="4" t="s">
        <v>120</v>
      </c>
      <c r="DH13" s="4" t="s">
        <v>121</v>
      </c>
      <c r="DI13" s="5" t="s">
        <v>122</v>
      </c>
      <c r="DJ13" s="17" t="s">
        <v>123</v>
      </c>
      <c r="DK13" s="4" t="s">
        <v>124</v>
      </c>
      <c r="DL13" s="4" t="s">
        <v>125</v>
      </c>
      <c r="DM13" s="4" t="s">
        <v>126</v>
      </c>
      <c r="DN13" s="4" t="s">
        <v>127</v>
      </c>
      <c r="DO13" s="4" t="s">
        <v>128</v>
      </c>
      <c r="DP13" s="4" t="s">
        <v>129</v>
      </c>
      <c r="DQ13" s="4" t="s">
        <v>130</v>
      </c>
      <c r="DR13" s="4" t="s">
        <v>131</v>
      </c>
      <c r="DS13" s="4" t="s">
        <v>132</v>
      </c>
      <c r="DT13" s="4" t="s">
        <v>133</v>
      </c>
      <c r="DU13" s="5" t="s">
        <v>134</v>
      </c>
      <c r="DV13" s="17" t="s">
        <v>135</v>
      </c>
      <c r="DW13" s="4" t="s">
        <v>136</v>
      </c>
      <c r="DX13" s="4" t="s">
        <v>137</v>
      </c>
      <c r="DY13" s="4" t="s">
        <v>138</v>
      </c>
      <c r="DZ13" s="4" t="s">
        <v>139</v>
      </c>
      <c r="EA13" s="4" t="s">
        <v>140</v>
      </c>
      <c r="EB13" s="4" t="s">
        <v>141</v>
      </c>
      <c r="EC13" s="4" t="s">
        <v>142</v>
      </c>
      <c r="ED13" s="4" t="s">
        <v>143</v>
      </c>
      <c r="EE13" s="4" t="s">
        <v>144</v>
      </c>
      <c r="EF13" s="4" t="s">
        <v>145</v>
      </c>
      <c r="EG13" s="5" t="s">
        <v>146</v>
      </c>
      <c r="EH13" s="18" t="s">
        <v>36</v>
      </c>
      <c r="EI13" s="6" t="s">
        <v>37</v>
      </c>
      <c r="EJ13" s="6" t="s">
        <v>38</v>
      </c>
      <c r="EK13" s="6" t="s">
        <v>41</v>
      </c>
      <c r="EL13" s="6" t="s">
        <v>147</v>
      </c>
      <c r="EM13" s="6" t="s">
        <v>148</v>
      </c>
      <c r="EN13" s="6" t="s">
        <v>39</v>
      </c>
      <c r="EO13" s="6" t="s">
        <v>40</v>
      </c>
      <c r="EP13" s="6" t="s">
        <v>42</v>
      </c>
      <c r="EQ13" s="6" t="s">
        <v>43</v>
      </c>
      <c r="ER13" s="6" t="s">
        <v>44</v>
      </c>
      <c r="ES13" s="6" t="s">
        <v>45</v>
      </c>
      <c r="ET13" s="6" t="s">
        <v>46</v>
      </c>
      <c r="EU13" s="6" t="s">
        <v>47</v>
      </c>
      <c r="EV13" s="6" t="s">
        <v>48</v>
      </c>
      <c r="EW13" s="6" t="s">
        <v>49</v>
      </c>
      <c r="EX13" s="18" t="s">
        <v>149</v>
      </c>
      <c r="EY13" s="6" t="s">
        <v>150</v>
      </c>
      <c r="EZ13" s="6" t="s">
        <v>151</v>
      </c>
      <c r="FA13" s="6" t="s">
        <v>152</v>
      </c>
      <c r="FB13" s="6" t="s">
        <v>153</v>
      </c>
      <c r="FC13" s="6" t="s">
        <v>154</v>
      </c>
      <c r="FD13" s="6" t="s">
        <v>155</v>
      </c>
      <c r="FE13" s="6" t="s">
        <v>156</v>
      </c>
      <c r="FF13" s="6" t="s">
        <v>157</v>
      </c>
      <c r="FG13" s="6" t="s">
        <v>158</v>
      </c>
      <c r="FH13" s="6" t="s">
        <v>159</v>
      </c>
      <c r="FI13" s="6" t="s">
        <v>160</v>
      </c>
      <c r="FJ13" s="6" t="s">
        <v>161</v>
      </c>
      <c r="FK13" s="6" t="s">
        <v>162</v>
      </c>
      <c r="FL13" s="6" t="s">
        <v>163</v>
      </c>
      <c r="FM13" s="6" t="s">
        <v>164</v>
      </c>
      <c r="FN13" s="18" t="s">
        <v>165</v>
      </c>
      <c r="FO13" s="6" t="s">
        <v>166</v>
      </c>
      <c r="FP13" s="6" t="s">
        <v>167</v>
      </c>
      <c r="FQ13" s="6" t="s">
        <v>168</v>
      </c>
      <c r="FR13" s="6" t="s">
        <v>169</v>
      </c>
      <c r="FS13" s="6" t="s">
        <v>170</v>
      </c>
      <c r="FT13" s="6" t="s">
        <v>171</v>
      </c>
      <c r="FU13" s="6" t="s">
        <v>172</v>
      </c>
      <c r="FV13" s="6" t="s">
        <v>173</v>
      </c>
      <c r="FW13" s="6" t="s">
        <v>174</v>
      </c>
      <c r="FX13" s="6" t="s">
        <v>175</v>
      </c>
      <c r="FY13" s="6" t="s">
        <v>176</v>
      </c>
      <c r="FZ13" s="6" t="s">
        <v>177</v>
      </c>
      <c r="GA13" s="6" t="s">
        <v>178</v>
      </c>
      <c r="GB13" s="6" t="s">
        <v>179</v>
      </c>
      <c r="GC13" s="6" t="s">
        <v>180</v>
      </c>
      <c r="GD13" s="18" t="s">
        <v>181</v>
      </c>
      <c r="GE13" s="6" t="s">
        <v>182</v>
      </c>
      <c r="GF13" s="6" t="s">
        <v>183</v>
      </c>
      <c r="GG13" s="6" t="s">
        <v>184</v>
      </c>
      <c r="GH13" s="6" t="s">
        <v>185</v>
      </c>
      <c r="GI13" s="6" t="s">
        <v>186</v>
      </c>
      <c r="GJ13" s="6" t="s">
        <v>187</v>
      </c>
      <c r="GK13" s="6" t="s">
        <v>188</v>
      </c>
      <c r="GL13" s="6" t="s">
        <v>189</v>
      </c>
      <c r="GM13" s="6" t="s">
        <v>190</v>
      </c>
      <c r="GN13" s="6" t="s">
        <v>191</v>
      </c>
      <c r="GO13" s="6" t="s">
        <v>192</v>
      </c>
      <c r="GP13" s="6" t="s">
        <v>193</v>
      </c>
      <c r="GQ13" s="6" t="s">
        <v>194</v>
      </c>
      <c r="GR13" s="6" t="s">
        <v>195</v>
      </c>
      <c r="GS13" s="6" t="s">
        <v>196</v>
      </c>
      <c r="GT13" s="18" t="s">
        <v>197</v>
      </c>
      <c r="GU13" s="6" t="s">
        <v>198</v>
      </c>
      <c r="GV13" s="6" t="s">
        <v>199</v>
      </c>
      <c r="GW13" s="6" t="s">
        <v>200</v>
      </c>
      <c r="GX13" s="6" t="s">
        <v>201</v>
      </c>
      <c r="GY13" s="6" t="s">
        <v>202</v>
      </c>
      <c r="GZ13" s="6" t="s">
        <v>203</v>
      </c>
      <c r="HA13" s="6" t="s">
        <v>204</v>
      </c>
      <c r="HB13" s="6" t="s">
        <v>205</v>
      </c>
      <c r="HC13" s="6" t="s">
        <v>206</v>
      </c>
      <c r="HD13" s="6" t="s">
        <v>207</v>
      </c>
      <c r="HE13" s="6" t="s">
        <v>208</v>
      </c>
      <c r="HF13" s="6" t="s">
        <v>209</v>
      </c>
      <c r="HG13" s="6" t="s">
        <v>210</v>
      </c>
      <c r="HH13" s="6" t="s">
        <v>211</v>
      </c>
      <c r="HI13" s="6" t="s">
        <v>212</v>
      </c>
      <c r="HJ13" s="18" t="s">
        <v>213</v>
      </c>
      <c r="HK13" s="6" t="s">
        <v>214</v>
      </c>
      <c r="HL13" s="6" t="s">
        <v>215</v>
      </c>
      <c r="HM13" s="6" t="s">
        <v>216</v>
      </c>
      <c r="HN13" s="6" t="s">
        <v>217</v>
      </c>
      <c r="HO13" s="6" t="s">
        <v>218</v>
      </c>
      <c r="HP13" s="6" t="s">
        <v>219</v>
      </c>
      <c r="HQ13" s="6" t="s">
        <v>220</v>
      </c>
      <c r="HR13" s="6" t="s">
        <v>221</v>
      </c>
      <c r="HS13" s="6" t="s">
        <v>222</v>
      </c>
      <c r="HT13" s="6" t="s">
        <v>223</v>
      </c>
      <c r="HU13" s="6" t="s">
        <v>224</v>
      </c>
      <c r="HV13" s="6" t="s">
        <v>225</v>
      </c>
      <c r="HW13" s="6" t="s">
        <v>226</v>
      </c>
      <c r="HX13" s="6" t="s">
        <v>227</v>
      </c>
      <c r="HY13" s="6" t="s">
        <v>228</v>
      </c>
      <c r="HZ13" s="18" t="s">
        <v>229</v>
      </c>
      <c r="IA13" s="6" t="s">
        <v>230</v>
      </c>
      <c r="IB13" s="6" t="s">
        <v>231</v>
      </c>
      <c r="IC13" s="6" t="s">
        <v>232</v>
      </c>
      <c r="ID13" s="6" t="s">
        <v>233</v>
      </c>
      <c r="IE13" s="6" t="s">
        <v>234</v>
      </c>
      <c r="IF13" s="6" t="s">
        <v>235</v>
      </c>
      <c r="IG13" s="6" t="s">
        <v>236</v>
      </c>
      <c r="IH13" s="6" t="s">
        <v>237</v>
      </c>
      <c r="II13" s="6" t="s">
        <v>238</v>
      </c>
      <c r="IJ13" s="6" t="s">
        <v>239</v>
      </c>
      <c r="IK13" s="6" t="s">
        <v>240</v>
      </c>
      <c r="IL13" s="6" t="s">
        <v>241</v>
      </c>
      <c r="IM13" s="6" t="s">
        <v>242</v>
      </c>
      <c r="IN13" s="6" t="s">
        <v>243</v>
      </c>
      <c r="IO13" s="6" t="s">
        <v>244</v>
      </c>
      <c r="IP13" s="18" t="s">
        <v>245</v>
      </c>
      <c r="IQ13" s="6" t="s">
        <v>246</v>
      </c>
      <c r="IR13" s="6" t="s">
        <v>247</v>
      </c>
      <c r="IS13" s="6" t="s">
        <v>248</v>
      </c>
      <c r="IT13" s="6" t="s">
        <v>249</v>
      </c>
      <c r="IU13" s="6" t="s">
        <v>250</v>
      </c>
      <c r="IV13" s="6" t="s">
        <v>251</v>
      </c>
      <c r="IW13" s="6" t="s">
        <v>252</v>
      </c>
      <c r="IX13" s="6" t="s">
        <v>253</v>
      </c>
      <c r="IY13" s="6" t="s">
        <v>254</v>
      </c>
      <c r="IZ13" s="6" t="s">
        <v>255</v>
      </c>
      <c r="JA13" s="6" t="s">
        <v>256</v>
      </c>
      <c r="JB13" s="6" t="s">
        <v>257</v>
      </c>
      <c r="JC13" s="6" t="s">
        <v>258</v>
      </c>
      <c r="JD13" s="6" t="s">
        <v>259</v>
      </c>
      <c r="JE13" s="6" t="s">
        <v>260</v>
      </c>
      <c r="JF13" s="19" t="s">
        <v>261</v>
      </c>
      <c r="JG13" s="19" t="s">
        <v>262</v>
      </c>
      <c r="JH13" s="19" t="s">
        <v>263</v>
      </c>
    </row>
    <row r="14" spans="1:268" x14ac:dyDescent="0.35">
      <c r="A14" s="36">
        <v>1</v>
      </c>
      <c r="B14" s="28" t="s">
        <v>278</v>
      </c>
      <c r="C14" t="s">
        <v>360</v>
      </c>
      <c r="D14">
        <v>108890557</v>
      </c>
      <c r="E14" t="s">
        <v>376</v>
      </c>
      <c r="F14" t="s">
        <v>376</v>
      </c>
      <c r="G14" t="s">
        <v>376</v>
      </c>
      <c r="H14" t="s">
        <v>377</v>
      </c>
      <c r="I14" t="s">
        <v>376</v>
      </c>
      <c r="J14" t="s">
        <v>376</v>
      </c>
      <c r="K14" t="s">
        <v>376</v>
      </c>
      <c r="L14" t="s">
        <v>376</v>
      </c>
      <c r="M14" s="28" t="s">
        <v>378</v>
      </c>
      <c r="N14" s="28" t="s">
        <v>378</v>
      </c>
      <c r="O14" s="28" t="s">
        <v>378</v>
      </c>
      <c r="P14" s="29" t="s">
        <v>379</v>
      </c>
      <c r="Q14" s="30" t="s">
        <v>380</v>
      </c>
      <c r="R14" s="28" t="s">
        <v>381</v>
      </c>
      <c r="T14" t="s">
        <v>376</v>
      </c>
      <c r="U14" s="28" t="s">
        <v>407</v>
      </c>
      <c r="V14" s="28" t="s">
        <v>407</v>
      </c>
      <c r="W14" t="s">
        <v>376</v>
      </c>
      <c r="X14" s="28" t="s">
        <v>407</v>
      </c>
      <c r="Y14" s="28" t="s">
        <v>378</v>
      </c>
      <c r="Z14" s="28" t="s">
        <v>378</v>
      </c>
      <c r="AA14" s="28" t="s">
        <v>378</v>
      </c>
      <c r="AB14" t="s">
        <v>376</v>
      </c>
      <c r="AC14" s="28" t="s">
        <v>378</v>
      </c>
      <c r="AD14" s="28" t="s">
        <v>378</v>
      </c>
      <c r="AE14" s="28" t="s">
        <v>378</v>
      </c>
      <c r="AF14" s="28" t="s">
        <v>378</v>
      </c>
      <c r="AG14" s="28" t="s">
        <v>378</v>
      </c>
      <c r="AH14" s="28" t="s">
        <v>378</v>
      </c>
      <c r="AI14" s="28" t="s">
        <v>378</v>
      </c>
      <c r="AJ14" s="28" t="s">
        <v>378</v>
      </c>
      <c r="AK14" s="53" t="s">
        <v>378</v>
      </c>
      <c r="AL14" s="28" t="s">
        <v>378</v>
      </c>
      <c r="AM14" s="28" t="s">
        <v>378</v>
      </c>
      <c r="AN14" s="28" t="s">
        <v>378</v>
      </c>
      <c r="AO14" s="28" t="s">
        <v>378</v>
      </c>
      <c r="AP14" t="s">
        <v>376</v>
      </c>
      <c r="AQ14" t="s">
        <v>376</v>
      </c>
      <c r="AR14" t="s">
        <v>376</v>
      </c>
      <c r="AS14" t="s">
        <v>376</v>
      </c>
      <c r="AT14" t="s">
        <v>376</v>
      </c>
      <c r="AU14" t="s">
        <v>376</v>
      </c>
      <c r="AV14" t="s">
        <v>376</v>
      </c>
      <c r="AW14" t="s">
        <v>376</v>
      </c>
      <c r="AX14" t="s">
        <v>376</v>
      </c>
      <c r="AY14" t="s">
        <v>376</v>
      </c>
      <c r="AZ14" t="s">
        <v>376</v>
      </c>
      <c r="BA14" t="s">
        <v>376</v>
      </c>
      <c r="BB14" t="s">
        <v>376</v>
      </c>
      <c r="BC14" t="s">
        <v>376</v>
      </c>
      <c r="BD14" t="s">
        <v>376</v>
      </c>
      <c r="BE14" t="s">
        <v>376</v>
      </c>
      <c r="BF14" t="s">
        <v>376</v>
      </c>
      <c r="BG14" t="s">
        <v>376</v>
      </c>
      <c r="BH14" t="s">
        <v>376</v>
      </c>
      <c r="BI14" t="s">
        <v>376</v>
      </c>
      <c r="BJ14" t="s">
        <v>376</v>
      </c>
      <c r="BK14" t="s">
        <v>376</v>
      </c>
      <c r="BL14" t="s">
        <v>376</v>
      </c>
      <c r="BM14" t="s">
        <v>376</v>
      </c>
      <c r="BN14" t="s">
        <v>376</v>
      </c>
      <c r="BO14" t="s">
        <v>376</v>
      </c>
      <c r="BP14" t="s">
        <v>376</v>
      </c>
      <c r="BQ14" t="s">
        <v>376</v>
      </c>
      <c r="BR14" t="s">
        <v>376</v>
      </c>
      <c r="BS14" t="s">
        <v>376</v>
      </c>
      <c r="BT14" t="s">
        <v>376</v>
      </c>
      <c r="BU14" t="s">
        <v>376</v>
      </c>
      <c r="BV14" t="s">
        <v>376</v>
      </c>
      <c r="BW14" t="s">
        <v>376</v>
      </c>
      <c r="BX14" t="s">
        <v>376</v>
      </c>
      <c r="BY14" t="s">
        <v>376</v>
      </c>
      <c r="BZ14" t="s">
        <v>376</v>
      </c>
      <c r="CA14" t="s">
        <v>376</v>
      </c>
      <c r="CB14" t="s">
        <v>376</v>
      </c>
      <c r="CC14" t="s">
        <v>376</v>
      </c>
      <c r="CD14" t="s">
        <v>376</v>
      </c>
      <c r="CE14" t="s">
        <v>376</v>
      </c>
      <c r="CF14" t="s">
        <v>376</v>
      </c>
      <c r="CG14" t="s">
        <v>376</v>
      </c>
      <c r="CH14" t="s">
        <v>376</v>
      </c>
      <c r="CI14" t="s">
        <v>376</v>
      </c>
      <c r="CJ14" t="s">
        <v>376</v>
      </c>
      <c r="CK14" t="s">
        <v>376</v>
      </c>
      <c r="CL14" t="s">
        <v>376</v>
      </c>
      <c r="CM14" t="s">
        <v>376</v>
      </c>
      <c r="CN14" t="s">
        <v>376</v>
      </c>
      <c r="CO14" t="s">
        <v>376</v>
      </c>
      <c r="CP14" t="s">
        <v>376</v>
      </c>
      <c r="CQ14" t="s">
        <v>376</v>
      </c>
      <c r="CR14" t="s">
        <v>376</v>
      </c>
      <c r="CS14" t="s">
        <v>376</v>
      </c>
      <c r="CT14" t="s">
        <v>376</v>
      </c>
      <c r="CU14" t="s">
        <v>376</v>
      </c>
      <c r="CV14" t="s">
        <v>376</v>
      </c>
      <c r="CW14" t="s">
        <v>376</v>
      </c>
      <c r="CX14" t="s">
        <v>376</v>
      </c>
      <c r="CY14" t="s">
        <v>376</v>
      </c>
      <c r="CZ14" t="s">
        <v>376</v>
      </c>
      <c r="DA14" t="s">
        <v>376</v>
      </c>
      <c r="DB14" t="s">
        <v>376</v>
      </c>
      <c r="DC14" t="s">
        <v>376</v>
      </c>
      <c r="DD14" t="s">
        <v>376</v>
      </c>
      <c r="DE14" t="s">
        <v>376</v>
      </c>
      <c r="DF14" t="s">
        <v>376</v>
      </c>
      <c r="DG14" t="s">
        <v>376</v>
      </c>
      <c r="DH14" t="s">
        <v>376</v>
      </c>
      <c r="DI14" t="s">
        <v>376</v>
      </c>
      <c r="DJ14" t="s">
        <v>376</v>
      </c>
      <c r="DK14" t="s">
        <v>376</v>
      </c>
      <c r="DL14" t="s">
        <v>376</v>
      </c>
      <c r="DM14" t="s">
        <v>376</v>
      </c>
      <c r="DN14" t="s">
        <v>376</v>
      </c>
      <c r="DO14" t="s">
        <v>376</v>
      </c>
      <c r="DP14" t="s">
        <v>376</v>
      </c>
      <c r="DQ14" t="s">
        <v>376</v>
      </c>
      <c r="DR14" t="s">
        <v>376</v>
      </c>
      <c r="DS14" t="s">
        <v>376</v>
      </c>
      <c r="DT14" t="s">
        <v>376</v>
      </c>
      <c r="DU14" t="s">
        <v>376</v>
      </c>
      <c r="DV14" t="s">
        <v>376</v>
      </c>
      <c r="DW14" t="s">
        <v>376</v>
      </c>
      <c r="DX14" t="s">
        <v>376</v>
      </c>
      <c r="DY14" t="s">
        <v>376</v>
      </c>
      <c r="DZ14" t="s">
        <v>376</v>
      </c>
      <c r="EA14" t="s">
        <v>376</v>
      </c>
      <c r="EB14" t="s">
        <v>376</v>
      </c>
      <c r="EC14" t="s">
        <v>376</v>
      </c>
      <c r="ED14" t="s">
        <v>376</v>
      </c>
      <c r="EE14" t="s">
        <v>376</v>
      </c>
      <c r="EF14" t="s">
        <v>376</v>
      </c>
      <c r="EG14" t="s">
        <v>376</v>
      </c>
      <c r="EH14" t="s">
        <v>384</v>
      </c>
      <c r="EI14" t="s">
        <v>382</v>
      </c>
      <c r="EJ14" s="8">
        <v>2016</v>
      </c>
      <c r="EK14" t="s">
        <v>383</v>
      </c>
      <c r="EL14" t="s">
        <v>385</v>
      </c>
      <c r="EM14" t="s">
        <v>386</v>
      </c>
      <c r="EN14" s="28" t="s">
        <v>387</v>
      </c>
      <c r="EO14" t="s">
        <v>376</v>
      </c>
      <c r="EP14" s="28" t="s">
        <v>387</v>
      </c>
      <c r="EQ14" s="28" t="s">
        <v>387</v>
      </c>
      <c r="ER14" s="28" t="s">
        <v>387</v>
      </c>
      <c r="ES14" t="s">
        <v>376</v>
      </c>
      <c r="ET14" t="s">
        <v>376</v>
      </c>
      <c r="EU14" s="28" t="s">
        <v>378</v>
      </c>
      <c r="EV14" s="28" t="s">
        <v>378</v>
      </c>
      <c r="EW14" s="28" t="s">
        <v>378</v>
      </c>
      <c r="EX14" t="s">
        <v>376</v>
      </c>
      <c r="EY14" t="s">
        <v>376</v>
      </c>
      <c r="EZ14" t="s">
        <v>376</v>
      </c>
      <c r="FA14" t="s">
        <v>376</v>
      </c>
      <c r="FB14" t="s">
        <v>376</v>
      </c>
      <c r="FC14" t="s">
        <v>376</v>
      </c>
      <c r="FD14" t="s">
        <v>376</v>
      </c>
      <c r="FE14" t="s">
        <v>376</v>
      </c>
      <c r="FF14" t="s">
        <v>376</v>
      </c>
      <c r="FG14" t="s">
        <v>376</v>
      </c>
      <c r="FH14" t="s">
        <v>376</v>
      </c>
      <c r="FI14" t="s">
        <v>376</v>
      </c>
      <c r="FJ14" t="s">
        <v>376</v>
      </c>
      <c r="FK14" t="s">
        <v>376</v>
      </c>
      <c r="FL14" t="s">
        <v>376</v>
      </c>
      <c r="FM14" t="s">
        <v>376</v>
      </c>
      <c r="FN14" t="s">
        <v>376</v>
      </c>
      <c r="FO14" t="s">
        <v>376</v>
      </c>
      <c r="FP14" t="s">
        <v>376</v>
      </c>
      <c r="FQ14" t="s">
        <v>376</v>
      </c>
      <c r="FR14" t="s">
        <v>376</v>
      </c>
      <c r="FS14" t="s">
        <v>376</v>
      </c>
      <c r="FT14" t="s">
        <v>376</v>
      </c>
      <c r="FU14" t="s">
        <v>376</v>
      </c>
      <c r="FV14" t="s">
        <v>376</v>
      </c>
      <c r="FW14" t="s">
        <v>376</v>
      </c>
      <c r="FX14" t="s">
        <v>376</v>
      </c>
      <c r="FY14" t="s">
        <v>376</v>
      </c>
      <c r="FZ14" t="s">
        <v>376</v>
      </c>
      <c r="GA14" t="s">
        <v>376</v>
      </c>
      <c r="GB14" t="s">
        <v>376</v>
      </c>
      <c r="GC14" t="s">
        <v>376</v>
      </c>
      <c r="GD14" t="s">
        <v>376</v>
      </c>
      <c r="GE14" t="s">
        <v>376</v>
      </c>
      <c r="GF14" t="s">
        <v>376</v>
      </c>
      <c r="GG14" t="s">
        <v>376</v>
      </c>
      <c r="GH14" t="s">
        <v>376</v>
      </c>
      <c r="GI14" t="s">
        <v>376</v>
      </c>
      <c r="GJ14" t="s">
        <v>376</v>
      </c>
      <c r="GK14" t="s">
        <v>376</v>
      </c>
      <c r="GL14" t="s">
        <v>376</v>
      </c>
      <c r="GM14" t="s">
        <v>376</v>
      </c>
      <c r="GN14" t="s">
        <v>376</v>
      </c>
      <c r="GO14" t="s">
        <v>376</v>
      </c>
      <c r="GP14" t="s">
        <v>376</v>
      </c>
      <c r="GQ14" t="s">
        <v>376</v>
      </c>
      <c r="GR14" t="s">
        <v>376</v>
      </c>
      <c r="GS14" t="s">
        <v>376</v>
      </c>
      <c r="GT14" t="s">
        <v>376</v>
      </c>
      <c r="GU14" t="s">
        <v>376</v>
      </c>
      <c r="GV14" t="s">
        <v>376</v>
      </c>
      <c r="GW14" t="s">
        <v>376</v>
      </c>
      <c r="GX14" t="s">
        <v>376</v>
      </c>
      <c r="GY14" t="s">
        <v>376</v>
      </c>
      <c r="GZ14" t="s">
        <v>376</v>
      </c>
      <c r="HA14" t="s">
        <v>376</v>
      </c>
      <c r="HB14" t="s">
        <v>376</v>
      </c>
      <c r="HC14" t="s">
        <v>376</v>
      </c>
      <c r="HD14" t="s">
        <v>376</v>
      </c>
      <c r="HE14" t="s">
        <v>376</v>
      </c>
      <c r="HF14" t="s">
        <v>376</v>
      </c>
      <c r="HG14" t="s">
        <v>376</v>
      </c>
      <c r="HH14" t="s">
        <v>376</v>
      </c>
      <c r="HI14" t="s">
        <v>376</v>
      </c>
      <c r="HJ14" t="s">
        <v>376</v>
      </c>
      <c r="HK14" t="s">
        <v>376</v>
      </c>
      <c r="HL14" t="s">
        <v>376</v>
      </c>
      <c r="HM14" t="s">
        <v>376</v>
      </c>
      <c r="HN14" t="s">
        <v>376</v>
      </c>
      <c r="HO14" t="s">
        <v>376</v>
      </c>
      <c r="HP14" t="s">
        <v>376</v>
      </c>
      <c r="HQ14" t="s">
        <v>376</v>
      </c>
      <c r="HR14" t="s">
        <v>376</v>
      </c>
      <c r="HS14" t="s">
        <v>376</v>
      </c>
      <c r="HT14" t="s">
        <v>376</v>
      </c>
      <c r="HU14" t="s">
        <v>376</v>
      </c>
      <c r="HV14" t="s">
        <v>376</v>
      </c>
      <c r="HW14" t="s">
        <v>376</v>
      </c>
      <c r="HX14" t="s">
        <v>376</v>
      </c>
      <c r="HY14" t="s">
        <v>376</v>
      </c>
      <c r="HZ14" t="s">
        <v>376</v>
      </c>
      <c r="IA14" t="s">
        <v>376</v>
      </c>
      <c r="IB14" t="s">
        <v>376</v>
      </c>
      <c r="IC14" t="s">
        <v>376</v>
      </c>
      <c r="ID14" t="s">
        <v>376</v>
      </c>
      <c r="IE14" t="s">
        <v>376</v>
      </c>
      <c r="IF14" t="s">
        <v>376</v>
      </c>
      <c r="IG14" t="s">
        <v>376</v>
      </c>
      <c r="IH14" t="s">
        <v>376</v>
      </c>
      <c r="II14" t="s">
        <v>376</v>
      </c>
      <c r="IJ14" t="s">
        <v>376</v>
      </c>
      <c r="IK14" t="s">
        <v>376</v>
      </c>
      <c r="IL14" t="s">
        <v>376</v>
      </c>
      <c r="IM14" t="s">
        <v>376</v>
      </c>
      <c r="IN14" t="s">
        <v>376</v>
      </c>
      <c r="IO14" t="s">
        <v>376</v>
      </c>
      <c r="IP14" t="s">
        <v>376</v>
      </c>
      <c r="IQ14" t="s">
        <v>376</v>
      </c>
      <c r="IR14" t="s">
        <v>376</v>
      </c>
      <c r="IS14" t="s">
        <v>376</v>
      </c>
      <c r="IT14" t="s">
        <v>376</v>
      </c>
      <c r="IU14" t="s">
        <v>376</v>
      </c>
      <c r="IV14" t="s">
        <v>376</v>
      </c>
      <c r="IW14" t="s">
        <v>376</v>
      </c>
      <c r="IX14" t="s">
        <v>376</v>
      </c>
      <c r="IY14" t="s">
        <v>376</v>
      </c>
      <c r="IZ14" t="s">
        <v>376</v>
      </c>
      <c r="JA14" t="s">
        <v>376</v>
      </c>
      <c r="JB14" t="s">
        <v>376</v>
      </c>
      <c r="JC14" t="s">
        <v>376</v>
      </c>
      <c r="JD14" t="s">
        <v>376</v>
      </c>
      <c r="JE14" t="s">
        <v>376</v>
      </c>
      <c r="JF14" s="8">
        <f>AVERAGE(Tabla2[[#This Row],[Año]])</f>
        <v>2016</v>
      </c>
      <c r="JG14" s="8" t="s">
        <v>376</v>
      </c>
      <c r="JH14" s="8">
        <v>1</v>
      </c>
    </row>
    <row r="15" spans="1:268" x14ac:dyDescent="0.35">
      <c r="A15" s="36">
        <v>2</v>
      </c>
      <c r="B15" s="28" t="s">
        <v>279</v>
      </c>
      <c r="C15" t="s">
        <v>361</v>
      </c>
      <c r="D15" t="s">
        <v>408</v>
      </c>
      <c r="E15" t="s">
        <v>388</v>
      </c>
      <c r="F15">
        <v>204700774</v>
      </c>
      <c r="G15" t="s">
        <v>389</v>
      </c>
      <c r="H15" s="28" t="s">
        <v>390</v>
      </c>
      <c r="I15" s="28" t="s">
        <v>390</v>
      </c>
      <c r="J15" s="28" t="s">
        <v>390</v>
      </c>
      <c r="K15" s="28" t="s">
        <v>390</v>
      </c>
      <c r="L15" s="28" t="s">
        <v>390</v>
      </c>
      <c r="M15" s="28" t="s">
        <v>378</v>
      </c>
      <c r="N15" s="28" t="s">
        <v>378</v>
      </c>
      <c r="O15" s="28" t="s">
        <v>378</v>
      </c>
      <c r="P15" t="s">
        <v>391</v>
      </c>
      <c r="Q15" s="30" t="s">
        <v>392</v>
      </c>
      <c r="R15" s="28" t="s">
        <v>381</v>
      </c>
      <c r="S15" s="28" t="s">
        <v>381</v>
      </c>
      <c r="T15" s="28" t="s">
        <v>387</v>
      </c>
      <c r="U15" t="s">
        <v>409</v>
      </c>
      <c r="V15" t="s">
        <v>409</v>
      </c>
      <c r="W15" t="s">
        <v>376</v>
      </c>
      <c r="X15" t="s">
        <v>410</v>
      </c>
      <c r="Y15" t="s">
        <v>393</v>
      </c>
      <c r="Z15" s="28" t="s">
        <v>378</v>
      </c>
      <c r="AA15" s="28" t="s">
        <v>378</v>
      </c>
      <c r="AB15" s="28" t="s">
        <v>378</v>
      </c>
      <c r="AC15" s="28" t="s">
        <v>378</v>
      </c>
      <c r="AD15" s="28" t="s">
        <v>378</v>
      </c>
      <c r="AE15" s="28" t="s">
        <v>378</v>
      </c>
      <c r="AF15" s="28" t="s">
        <v>378</v>
      </c>
      <c r="AG15" s="28" t="s">
        <v>378</v>
      </c>
      <c r="AH15" s="28" t="s">
        <v>378</v>
      </c>
      <c r="AI15" s="28" t="s">
        <v>378</v>
      </c>
      <c r="AJ15" s="28" t="s">
        <v>378</v>
      </c>
      <c r="AK15" s="53" t="s">
        <v>378</v>
      </c>
      <c r="AL15">
        <v>38</v>
      </c>
      <c r="AM15" s="28" t="s">
        <v>378</v>
      </c>
      <c r="AN15" s="28" t="s">
        <v>378</v>
      </c>
      <c r="AO15" s="28" t="s">
        <v>378</v>
      </c>
      <c r="AP15" s="28" t="s">
        <v>378</v>
      </c>
      <c r="EH15" s="28" t="s">
        <v>378</v>
      </c>
      <c r="JF15" s="8" t="e">
        <f>AVERAGE(Tabla2[[#This Row],[Año]])</f>
        <v>#DIV/0!</v>
      </c>
      <c r="JH15" s="8">
        <v>0</v>
      </c>
    </row>
    <row r="16" spans="1:268" x14ac:dyDescent="0.35">
      <c r="A16" s="33">
        <v>3</v>
      </c>
      <c r="B16" t="s">
        <v>280</v>
      </c>
      <c r="C16" t="s">
        <v>360</v>
      </c>
      <c r="D16">
        <v>105330863</v>
      </c>
      <c r="E16" t="s">
        <v>376</v>
      </c>
      <c r="F16" t="s">
        <v>376</v>
      </c>
      <c r="G16" t="s">
        <v>394</v>
      </c>
      <c r="H16" t="s">
        <v>395</v>
      </c>
      <c r="I16" t="s">
        <v>376</v>
      </c>
      <c r="J16" t="s">
        <v>376</v>
      </c>
      <c r="K16" t="s">
        <v>376</v>
      </c>
      <c r="L16" t="s">
        <v>376</v>
      </c>
      <c r="M16" t="s">
        <v>396</v>
      </c>
      <c r="N16" t="s">
        <v>397</v>
      </c>
      <c r="O16" t="s">
        <v>398</v>
      </c>
      <c r="P16" t="s">
        <v>399</v>
      </c>
      <c r="Q16" s="30" t="s">
        <v>400</v>
      </c>
      <c r="R16" t="s">
        <v>393</v>
      </c>
      <c r="S16" t="s">
        <v>393</v>
      </c>
      <c r="T16" t="s">
        <v>376</v>
      </c>
      <c r="U16" t="s">
        <v>409</v>
      </c>
      <c r="V16" t="s">
        <v>409</v>
      </c>
      <c r="W16" t="s">
        <v>376</v>
      </c>
      <c r="X16" t="s">
        <v>410</v>
      </c>
      <c r="Y16" t="s">
        <v>393</v>
      </c>
      <c r="Z16" t="s">
        <v>393</v>
      </c>
      <c r="AA16" t="s">
        <v>393</v>
      </c>
      <c r="AB16" t="s">
        <v>376</v>
      </c>
      <c r="AC16" t="s">
        <v>393</v>
      </c>
      <c r="AD16" t="s">
        <v>393</v>
      </c>
      <c r="AE16" t="s">
        <v>393</v>
      </c>
      <c r="AF16" t="s">
        <v>393</v>
      </c>
      <c r="AG16" t="s">
        <v>393</v>
      </c>
      <c r="AH16" t="s">
        <v>393</v>
      </c>
      <c r="AI16" t="s">
        <v>393</v>
      </c>
      <c r="AJ16" t="s">
        <v>393</v>
      </c>
      <c r="AK16" s="49">
        <v>0.05</v>
      </c>
      <c r="AL16">
        <v>30</v>
      </c>
      <c r="AM16" t="s">
        <v>378</v>
      </c>
      <c r="AN16" t="s">
        <v>393</v>
      </c>
      <c r="AO16" t="s">
        <v>393</v>
      </c>
      <c r="AP16" t="s">
        <v>376</v>
      </c>
      <c r="AQ16" t="s">
        <v>376</v>
      </c>
      <c r="AR16" t="s">
        <v>376</v>
      </c>
      <c r="AS16" t="s">
        <v>376</v>
      </c>
      <c r="AT16" t="s">
        <v>376</v>
      </c>
      <c r="AU16" t="s">
        <v>376</v>
      </c>
      <c r="AV16" t="s">
        <v>376</v>
      </c>
      <c r="AW16" t="s">
        <v>376</v>
      </c>
      <c r="AX16" t="s">
        <v>376</v>
      </c>
      <c r="AY16" t="s">
        <v>376</v>
      </c>
      <c r="AZ16" t="s">
        <v>376</v>
      </c>
      <c r="BA16" t="s">
        <v>376</v>
      </c>
      <c r="BB16" t="s">
        <v>376</v>
      </c>
      <c r="BC16" t="s">
        <v>376</v>
      </c>
      <c r="BD16" t="s">
        <v>376</v>
      </c>
      <c r="BE16" t="s">
        <v>376</v>
      </c>
      <c r="BF16" t="s">
        <v>376</v>
      </c>
      <c r="BG16" t="s">
        <v>376</v>
      </c>
      <c r="BH16" t="s">
        <v>376</v>
      </c>
      <c r="BI16" t="s">
        <v>376</v>
      </c>
      <c r="BJ16" t="s">
        <v>376</v>
      </c>
      <c r="BK16" t="s">
        <v>376</v>
      </c>
      <c r="BL16" t="s">
        <v>376</v>
      </c>
      <c r="BM16" t="s">
        <v>376</v>
      </c>
      <c r="BN16" t="s">
        <v>376</v>
      </c>
      <c r="BO16" t="s">
        <v>376</v>
      </c>
      <c r="BP16" t="s">
        <v>376</v>
      </c>
      <c r="BQ16" t="s">
        <v>376</v>
      </c>
      <c r="BR16" t="s">
        <v>376</v>
      </c>
      <c r="BS16" t="s">
        <v>376</v>
      </c>
      <c r="BT16" t="s">
        <v>376</v>
      </c>
      <c r="BU16" t="s">
        <v>376</v>
      </c>
      <c r="BV16" t="s">
        <v>376</v>
      </c>
      <c r="BW16" t="s">
        <v>376</v>
      </c>
      <c r="BX16" t="s">
        <v>376</v>
      </c>
      <c r="BY16" t="s">
        <v>376</v>
      </c>
      <c r="BZ16" t="s">
        <v>376</v>
      </c>
      <c r="CA16" t="s">
        <v>376</v>
      </c>
      <c r="CB16" t="s">
        <v>376</v>
      </c>
      <c r="CC16" t="s">
        <v>376</v>
      </c>
      <c r="CD16" t="s">
        <v>376</v>
      </c>
      <c r="CE16" t="s">
        <v>376</v>
      </c>
      <c r="CF16" t="s">
        <v>376</v>
      </c>
      <c r="CG16" t="s">
        <v>376</v>
      </c>
      <c r="CH16" t="s">
        <v>376</v>
      </c>
      <c r="CI16" t="s">
        <v>376</v>
      </c>
      <c r="CJ16" t="s">
        <v>376</v>
      </c>
      <c r="CK16" t="s">
        <v>376</v>
      </c>
      <c r="CL16" t="s">
        <v>376</v>
      </c>
      <c r="CM16" t="s">
        <v>376</v>
      </c>
      <c r="CN16" t="s">
        <v>376</v>
      </c>
      <c r="CO16" t="s">
        <v>376</v>
      </c>
      <c r="CP16" t="s">
        <v>376</v>
      </c>
      <c r="CQ16" t="s">
        <v>376</v>
      </c>
      <c r="CR16" t="s">
        <v>376</v>
      </c>
      <c r="CS16" t="s">
        <v>376</v>
      </c>
      <c r="CT16" t="s">
        <v>376</v>
      </c>
      <c r="CU16" t="s">
        <v>376</v>
      </c>
      <c r="CV16" t="s">
        <v>376</v>
      </c>
      <c r="CW16" t="s">
        <v>376</v>
      </c>
      <c r="CX16" t="s">
        <v>376</v>
      </c>
      <c r="CY16" t="s">
        <v>376</v>
      </c>
      <c r="CZ16" t="s">
        <v>376</v>
      </c>
      <c r="DA16" t="s">
        <v>376</v>
      </c>
      <c r="DB16" t="s">
        <v>376</v>
      </c>
      <c r="DC16" t="s">
        <v>376</v>
      </c>
      <c r="DD16" t="s">
        <v>376</v>
      </c>
      <c r="DE16" t="s">
        <v>376</v>
      </c>
      <c r="DF16" t="s">
        <v>376</v>
      </c>
      <c r="DG16" t="s">
        <v>376</v>
      </c>
      <c r="DH16" t="s">
        <v>376</v>
      </c>
      <c r="DI16" t="s">
        <v>376</v>
      </c>
      <c r="DJ16" t="s">
        <v>376</v>
      </c>
      <c r="DK16" t="s">
        <v>376</v>
      </c>
      <c r="DL16" t="s">
        <v>376</v>
      </c>
      <c r="DM16" t="s">
        <v>376</v>
      </c>
      <c r="DN16" t="s">
        <v>376</v>
      </c>
      <c r="DO16" t="s">
        <v>376</v>
      </c>
      <c r="DP16" t="s">
        <v>376</v>
      </c>
      <c r="DQ16" t="s">
        <v>376</v>
      </c>
      <c r="DR16" t="s">
        <v>376</v>
      </c>
      <c r="DS16" t="s">
        <v>376</v>
      </c>
      <c r="DT16" t="s">
        <v>376</v>
      </c>
      <c r="DU16" t="s">
        <v>376</v>
      </c>
      <c r="DV16" t="s">
        <v>376</v>
      </c>
      <c r="DW16" t="s">
        <v>376</v>
      </c>
      <c r="DX16" t="s">
        <v>376</v>
      </c>
      <c r="DY16" t="s">
        <v>376</v>
      </c>
      <c r="DZ16" t="s">
        <v>376</v>
      </c>
      <c r="EA16" t="s">
        <v>376</v>
      </c>
      <c r="EB16" t="s">
        <v>376</v>
      </c>
      <c r="EC16" t="s">
        <v>376</v>
      </c>
      <c r="ED16" t="s">
        <v>376</v>
      </c>
      <c r="EE16" t="s">
        <v>376</v>
      </c>
      <c r="EF16" t="s">
        <v>376</v>
      </c>
      <c r="EG16" t="s">
        <v>376</v>
      </c>
      <c r="EH16" t="s">
        <v>403</v>
      </c>
      <c r="EI16" t="s">
        <v>382</v>
      </c>
      <c r="EJ16" s="8">
        <v>2009</v>
      </c>
      <c r="EK16" t="s">
        <v>393</v>
      </c>
      <c r="EL16" t="s">
        <v>404</v>
      </c>
      <c r="EM16" t="s">
        <v>405</v>
      </c>
      <c r="EN16" t="s">
        <v>393</v>
      </c>
      <c r="EO16" t="s">
        <v>376</v>
      </c>
      <c r="EP16" t="s">
        <v>393</v>
      </c>
      <c r="EQ16" t="s">
        <v>393</v>
      </c>
      <c r="ER16" t="s">
        <v>393</v>
      </c>
      <c r="ES16" t="s">
        <v>376</v>
      </c>
      <c r="ET16" t="s">
        <v>376</v>
      </c>
      <c r="EU16" t="s">
        <v>393</v>
      </c>
      <c r="EV16" t="s">
        <v>393</v>
      </c>
      <c r="EW16" t="s">
        <v>401</v>
      </c>
      <c r="EX16" t="s">
        <v>376</v>
      </c>
      <c r="EY16" t="s">
        <v>376</v>
      </c>
      <c r="EZ16" t="s">
        <v>376</v>
      </c>
      <c r="FA16" t="s">
        <v>376</v>
      </c>
      <c r="FB16" t="s">
        <v>376</v>
      </c>
      <c r="FC16" t="s">
        <v>376</v>
      </c>
      <c r="FD16" t="s">
        <v>376</v>
      </c>
      <c r="FE16" t="s">
        <v>376</v>
      </c>
      <c r="FF16" t="s">
        <v>376</v>
      </c>
      <c r="FG16" t="s">
        <v>376</v>
      </c>
      <c r="FH16" t="s">
        <v>376</v>
      </c>
      <c r="FI16" t="s">
        <v>376</v>
      </c>
      <c r="FJ16" t="s">
        <v>376</v>
      </c>
      <c r="FK16" t="s">
        <v>376</v>
      </c>
      <c r="FL16" t="s">
        <v>376</v>
      </c>
      <c r="FM16" t="s">
        <v>376</v>
      </c>
      <c r="FN16" t="s">
        <v>376</v>
      </c>
      <c r="FO16" t="s">
        <v>376</v>
      </c>
      <c r="FP16" t="s">
        <v>376</v>
      </c>
      <c r="FQ16" t="s">
        <v>376</v>
      </c>
      <c r="FR16" t="s">
        <v>376</v>
      </c>
      <c r="FS16" t="s">
        <v>376</v>
      </c>
      <c r="FT16" t="s">
        <v>376</v>
      </c>
      <c r="FU16" t="s">
        <v>376</v>
      </c>
      <c r="FV16" t="s">
        <v>376</v>
      </c>
      <c r="FW16" t="s">
        <v>376</v>
      </c>
      <c r="FX16" t="s">
        <v>376</v>
      </c>
      <c r="FY16" t="s">
        <v>376</v>
      </c>
      <c r="FZ16" t="s">
        <v>376</v>
      </c>
      <c r="GA16" t="s">
        <v>376</v>
      </c>
      <c r="GB16" t="s">
        <v>376</v>
      </c>
      <c r="GC16" t="s">
        <v>376</v>
      </c>
      <c r="GD16" t="s">
        <v>376</v>
      </c>
      <c r="GE16" t="s">
        <v>376</v>
      </c>
      <c r="GF16" t="s">
        <v>376</v>
      </c>
      <c r="GG16" t="s">
        <v>376</v>
      </c>
      <c r="GH16" t="s">
        <v>376</v>
      </c>
      <c r="GI16" t="s">
        <v>376</v>
      </c>
      <c r="GJ16" t="s">
        <v>376</v>
      </c>
      <c r="GK16" t="s">
        <v>376</v>
      </c>
      <c r="GL16" t="s">
        <v>376</v>
      </c>
      <c r="GM16" t="s">
        <v>376</v>
      </c>
      <c r="GN16" t="s">
        <v>376</v>
      </c>
      <c r="GO16" t="s">
        <v>376</v>
      </c>
      <c r="GP16" t="s">
        <v>376</v>
      </c>
      <c r="GQ16" t="s">
        <v>376</v>
      </c>
      <c r="GR16" t="s">
        <v>376</v>
      </c>
      <c r="GS16" t="s">
        <v>376</v>
      </c>
      <c r="GT16" t="s">
        <v>376</v>
      </c>
      <c r="GU16" t="s">
        <v>376</v>
      </c>
      <c r="GV16" t="s">
        <v>376</v>
      </c>
      <c r="GW16" t="s">
        <v>376</v>
      </c>
      <c r="GX16" t="s">
        <v>376</v>
      </c>
      <c r="GY16" t="s">
        <v>376</v>
      </c>
      <c r="GZ16" t="s">
        <v>376</v>
      </c>
      <c r="HA16" t="s">
        <v>376</v>
      </c>
      <c r="HB16" t="s">
        <v>376</v>
      </c>
      <c r="HC16" t="s">
        <v>376</v>
      </c>
      <c r="HD16" t="s">
        <v>376</v>
      </c>
      <c r="HE16" t="s">
        <v>376</v>
      </c>
      <c r="HF16" t="s">
        <v>376</v>
      </c>
      <c r="HG16" t="s">
        <v>376</v>
      </c>
      <c r="HH16" t="s">
        <v>376</v>
      </c>
      <c r="HI16" t="s">
        <v>376</v>
      </c>
      <c r="HJ16" t="s">
        <v>376</v>
      </c>
      <c r="HK16" t="s">
        <v>376</v>
      </c>
      <c r="HL16" t="s">
        <v>376</v>
      </c>
      <c r="HM16" t="s">
        <v>376</v>
      </c>
      <c r="HN16" t="s">
        <v>376</v>
      </c>
      <c r="HO16" t="s">
        <v>376</v>
      </c>
      <c r="HP16" t="s">
        <v>376</v>
      </c>
      <c r="HQ16" t="s">
        <v>376</v>
      </c>
      <c r="HR16" t="s">
        <v>376</v>
      </c>
      <c r="HS16" t="s">
        <v>376</v>
      </c>
      <c r="HT16" t="s">
        <v>376</v>
      </c>
      <c r="HU16" t="s">
        <v>376</v>
      </c>
      <c r="HV16" t="s">
        <v>376</v>
      </c>
      <c r="HW16" t="s">
        <v>376</v>
      </c>
      <c r="HX16" t="s">
        <v>376</v>
      </c>
      <c r="HY16" t="s">
        <v>376</v>
      </c>
      <c r="HZ16" t="s">
        <v>376</v>
      </c>
      <c r="IA16" t="s">
        <v>376</v>
      </c>
      <c r="IB16" t="s">
        <v>376</v>
      </c>
      <c r="IC16" t="s">
        <v>376</v>
      </c>
      <c r="ID16" t="s">
        <v>376</v>
      </c>
      <c r="IE16" t="s">
        <v>376</v>
      </c>
      <c r="IF16" t="s">
        <v>376</v>
      </c>
      <c r="IG16" t="s">
        <v>376</v>
      </c>
      <c r="IH16" t="s">
        <v>376</v>
      </c>
      <c r="II16" t="s">
        <v>376</v>
      </c>
      <c r="IJ16" t="s">
        <v>376</v>
      </c>
      <c r="IK16" t="s">
        <v>376</v>
      </c>
      <c r="IL16" t="s">
        <v>376</v>
      </c>
      <c r="IM16" t="s">
        <v>376</v>
      </c>
      <c r="IN16" t="s">
        <v>376</v>
      </c>
      <c r="IO16" t="s">
        <v>376</v>
      </c>
      <c r="IP16" t="s">
        <v>376</v>
      </c>
      <c r="IQ16" t="s">
        <v>376</v>
      </c>
      <c r="IR16" t="s">
        <v>376</v>
      </c>
      <c r="IS16" t="s">
        <v>376</v>
      </c>
      <c r="IT16" t="s">
        <v>376</v>
      </c>
      <c r="IU16" t="s">
        <v>376</v>
      </c>
      <c r="IV16" t="s">
        <v>376</v>
      </c>
      <c r="IW16" t="s">
        <v>376</v>
      </c>
      <c r="IX16" t="s">
        <v>376</v>
      </c>
      <c r="IY16" t="s">
        <v>376</v>
      </c>
      <c r="IZ16" t="s">
        <v>376</v>
      </c>
      <c r="JA16" t="s">
        <v>376</v>
      </c>
      <c r="JB16" t="s">
        <v>376</v>
      </c>
      <c r="JC16" t="s">
        <v>376</v>
      </c>
      <c r="JD16" t="s">
        <v>376</v>
      </c>
      <c r="JE16" t="s">
        <v>376</v>
      </c>
      <c r="JF16" s="8">
        <f>AVERAGE(Tabla2[[#This Row],[Año]])</f>
        <v>2009</v>
      </c>
      <c r="JG16" s="8" t="s">
        <v>376</v>
      </c>
      <c r="JH16" s="8">
        <v>1</v>
      </c>
    </row>
    <row r="17" spans="1:268" x14ac:dyDescent="0.35">
      <c r="A17" s="33">
        <v>4</v>
      </c>
      <c r="B17" t="s">
        <v>281</v>
      </c>
      <c r="C17" t="s">
        <v>361</v>
      </c>
      <c r="D17" s="20" t="s">
        <v>282</v>
      </c>
      <c r="E17" t="s">
        <v>411</v>
      </c>
      <c r="F17">
        <v>110420755</v>
      </c>
      <c r="G17" t="s">
        <v>412</v>
      </c>
      <c r="H17" t="s">
        <v>413</v>
      </c>
      <c r="I17" t="s">
        <v>376</v>
      </c>
      <c r="J17" t="s">
        <v>376</v>
      </c>
      <c r="K17" t="s">
        <v>376</v>
      </c>
      <c r="L17" t="s">
        <v>376</v>
      </c>
      <c r="M17" t="s">
        <v>414</v>
      </c>
      <c r="N17" t="s">
        <v>376</v>
      </c>
      <c r="O17" t="s">
        <v>415</v>
      </c>
      <c r="P17" t="s">
        <v>416</v>
      </c>
      <c r="Q17" s="30" t="s">
        <v>417</v>
      </c>
      <c r="R17" t="s">
        <v>393</v>
      </c>
      <c r="S17" t="s">
        <v>393</v>
      </c>
      <c r="T17" t="s">
        <v>393</v>
      </c>
      <c r="U17" s="31" t="s">
        <v>430</v>
      </c>
      <c r="V17" s="31" t="s">
        <v>430</v>
      </c>
      <c r="W17" t="s">
        <v>409</v>
      </c>
      <c r="X17" t="s">
        <v>410</v>
      </c>
      <c r="Y17" t="s">
        <v>393</v>
      </c>
      <c r="Z17" s="32" t="s">
        <v>418</v>
      </c>
      <c r="AA17" s="32" t="s">
        <v>418</v>
      </c>
      <c r="AB17" t="s">
        <v>376</v>
      </c>
      <c r="AC17" t="s">
        <v>393</v>
      </c>
      <c r="AD17" s="32" t="s">
        <v>419</v>
      </c>
      <c r="AE17" t="s">
        <v>393</v>
      </c>
      <c r="AF17" t="s">
        <v>393</v>
      </c>
      <c r="AG17" t="s">
        <v>393</v>
      </c>
      <c r="AH17" s="31" t="s">
        <v>420</v>
      </c>
      <c r="AI17" s="31" t="s">
        <v>420</v>
      </c>
      <c r="AJ17" t="s">
        <v>393</v>
      </c>
      <c r="AK17" s="49" t="s">
        <v>376</v>
      </c>
      <c r="AL17">
        <v>8</v>
      </c>
      <c r="AM17" t="s">
        <v>378</v>
      </c>
      <c r="AN17" t="s">
        <v>378</v>
      </c>
      <c r="AO17" t="s">
        <v>393</v>
      </c>
      <c r="AP17" t="s">
        <v>421</v>
      </c>
      <c r="AQ17" t="s">
        <v>422</v>
      </c>
      <c r="AR17" t="s">
        <v>393</v>
      </c>
      <c r="AS17" t="s">
        <v>393</v>
      </c>
      <c r="AT17" t="s">
        <v>393</v>
      </c>
      <c r="AU17" t="s">
        <v>393</v>
      </c>
      <c r="AV17" t="s">
        <v>393</v>
      </c>
      <c r="AW17" t="s">
        <v>376</v>
      </c>
      <c r="AX17" t="s">
        <v>393</v>
      </c>
      <c r="AY17" t="s">
        <v>393</v>
      </c>
      <c r="AZ17" s="30" t="s">
        <v>424</v>
      </c>
      <c r="BA17" t="s">
        <v>423</v>
      </c>
      <c r="BB17" t="s">
        <v>376</v>
      </c>
      <c r="BC17" t="s">
        <v>376</v>
      </c>
      <c r="BD17" t="s">
        <v>376</v>
      </c>
      <c r="BE17" t="s">
        <v>376</v>
      </c>
      <c r="BF17" t="s">
        <v>376</v>
      </c>
      <c r="BG17" t="s">
        <v>376</v>
      </c>
      <c r="BH17" t="s">
        <v>376</v>
      </c>
      <c r="BI17" t="s">
        <v>376</v>
      </c>
      <c r="BJ17" t="s">
        <v>376</v>
      </c>
      <c r="BK17" t="s">
        <v>376</v>
      </c>
      <c r="BL17" t="s">
        <v>376</v>
      </c>
      <c r="BM17" t="s">
        <v>376</v>
      </c>
      <c r="BN17" t="s">
        <v>376</v>
      </c>
      <c r="BO17" t="s">
        <v>376</v>
      </c>
      <c r="BP17" t="s">
        <v>376</v>
      </c>
      <c r="BQ17" t="s">
        <v>376</v>
      </c>
      <c r="BR17" t="s">
        <v>376</v>
      </c>
      <c r="BS17" t="s">
        <v>376</v>
      </c>
      <c r="BT17" t="s">
        <v>376</v>
      </c>
      <c r="BU17" t="s">
        <v>376</v>
      </c>
      <c r="BV17" t="s">
        <v>376</v>
      </c>
      <c r="BW17" t="s">
        <v>376</v>
      </c>
      <c r="BX17" t="s">
        <v>376</v>
      </c>
      <c r="BY17" t="s">
        <v>376</v>
      </c>
      <c r="BZ17" t="s">
        <v>376</v>
      </c>
      <c r="CA17" t="s">
        <v>376</v>
      </c>
      <c r="CB17" t="s">
        <v>376</v>
      </c>
      <c r="CC17" t="s">
        <v>376</v>
      </c>
      <c r="CD17" t="s">
        <v>376</v>
      </c>
      <c r="CE17" t="s">
        <v>376</v>
      </c>
      <c r="CF17" t="s">
        <v>376</v>
      </c>
      <c r="CG17" t="s">
        <v>376</v>
      </c>
      <c r="CH17" t="s">
        <v>376</v>
      </c>
      <c r="CI17" t="s">
        <v>376</v>
      </c>
      <c r="CJ17" t="s">
        <v>376</v>
      </c>
      <c r="CK17" t="s">
        <v>376</v>
      </c>
      <c r="CL17" t="s">
        <v>376</v>
      </c>
      <c r="CM17" t="s">
        <v>376</v>
      </c>
      <c r="CN17" t="s">
        <v>376</v>
      </c>
      <c r="CO17" t="s">
        <v>376</v>
      </c>
      <c r="CP17" t="s">
        <v>376</v>
      </c>
      <c r="CQ17" t="s">
        <v>376</v>
      </c>
      <c r="CR17" t="s">
        <v>376</v>
      </c>
      <c r="CS17" t="s">
        <v>376</v>
      </c>
      <c r="CT17" t="s">
        <v>376</v>
      </c>
      <c r="CU17" t="s">
        <v>376</v>
      </c>
      <c r="CV17" t="s">
        <v>376</v>
      </c>
      <c r="CW17" t="s">
        <v>376</v>
      </c>
      <c r="CX17" t="s">
        <v>376</v>
      </c>
      <c r="CY17" t="s">
        <v>376</v>
      </c>
      <c r="CZ17" t="s">
        <v>376</v>
      </c>
      <c r="DA17" t="s">
        <v>376</v>
      </c>
      <c r="DB17" t="s">
        <v>376</v>
      </c>
      <c r="DC17" t="s">
        <v>376</v>
      </c>
      <c r="DD17" t="s">
        <v>376</v>
      </c>
      <c r="DE17" t="s">
        <v>376</v>
      </c>
      <c r="DF17" t="s">
        <v>376</v>
      </c>
      <c r="DG17" t="s">
        <v>376</v>
      </c>
      <c r="DH17" t="s">
        <v>376</v>
      </c>
      <c r="DI17" t="s">
        <v>376</v>
      </c>
      <c r="DJ17" t="s">
        <v>376</v>
      </c>
      <c r="DK17" t="s">
        <v>376</v>
      </c>
      <c r="DL17" t="s">
        <v>376</v>
      </c>
      <c r="DM17" t="s">
        <v>376</v>
      </c>
      <c r="DN17" t="s">
        <v>376</v>
      </c>
      <c r="DO17" t="s">
        <v>376</v>
      </c>
      <c r="DP17" t="s">
        <v>376</v>
      </c>
      <c r="DQ17" t="s">
        <v>376</v>
      </c>
      <c r="DR17" t="s">
        <v>376</v>
      </c>
      <c r="DS17" t="s">
        <v>376</v>
      </c>
      <c r="DT17" t="s">
        <v>376</v>
      </c>
      <c r="DU17" t="s">
        <v>376</v>
      </c>
      <c r="DV17" t="s">
        <v>376</v>
      </c>
      <c r="DW17" t="s">
        <v>376</v>
      </c>
      <c r="DX17" t="s">
        <v>376</v>
      </c>
      <c r="DY17" t="s">
        <v>376</v>
      </c>
      <c r="DZ17" t="s">
        <v>376</v>
      </c>
      <c r="EA17" t="s">
        <v>376</v>
      </c>
      <c r="EB17" t="s">
        <v>376</v>
      </c>
      <c r="EC17" t="s">
        <v>376</v>
      </c>
      <c r="ED17" t="s">
        <v>376</v>
      </c>
      <c r="EE17" t="s">
        <v>376</v>
      </c>
      <c r="EF17" t="s">
        <v>376</v>
      </c>
      <c r="EG17" t="s">
        <v>376</v>
      </c>
      <c r="EH17" t="s">
        <v>425</v>
      </c>
      <c r="EI17" t="s">
        <v>426</v>
      </c>
      <c r="EJ17" s="8">
        <v>2020</v>
      </c>
      <c r="EK17" t="s">
        <v>406</v>
      </c>
      <c r="EL17" t="s">
        <v>427</v>
      </c>
      <c r="EM17" t="s">
        <v>428</v>
      </c>
      <c r="EN17" t="s">
        <v>393</v>
      </c>
      <c r="EO17" t="s">
        <v>393</v>
      </c>
      <c r="EP17" t="s">
        <v>393</v>
      </c>
      <c r="EQ17" t="s">
        <v>393</v>
      </c>
      <c r="ER17" t="s">
        <v>376</v>
      </c>
      <c r="ES17" t="s">
        <v>393</v>
      </c>
      <c r="ET17" t="s">
        <v>393</v>
      </c>
      <c r="EU17" t="s">
        <v>393</v>
      </c>
      <c r="EV17" t="s">
        <v>393</v>
      </c>
      <c r="EW17" t="s">
        <v>429</v>
      </c>
      <c r="EX17" t="s">
        <v>376</v>
      </c>
      <c r="EY17" t="s">
        <v>376</v>
      </c>
      <c r="EZ17" t="s">
        <v>376</v>
      </c>
      <c r="FA17" t="s">
        <v>376</v>
      </c>
      <c r="FB17" t="s">
        <v>376</v>
      </c>
      <c r="FC17" t="s">
        <v>376</v>
      </c>
      <c r="FD17" t="s">
        <v>376</v>
      </c>
      <c r="FE17" t="s">
        <v>376</v>
      </c>
      <c r="FF17" t="s">
        <v>376</v>
      </c>
      <c r="FG17" t="s">
        <v>376</v>
      </c>
      <c r="FH17" t="s">
        <v>376</v>
      </c>
      <c r="FI17" t="s">
        <v>376</v>
      </c>
      <c r="FJ17" t="s">
        <v>376</v>
      </c>
      <c r="FK17" t="s">
        <v>376</v>
      </c>
      <c r="FL17" t="s">
        <v>376</v>
      </c>
      <c r="FM17" t="s">
        <v>376</v>
      </c>
      <c r="FN17" t="s">
        <v>376</v>
      </c>
      <c r="FO17" t="s">
        <v>376</v>
      </c>
      <c r="FP17" t="s">
        <v>376</v>
      </c>
      <c r="FQ17" t="s">
        <v>376</v>
      </c>
      <c r="FR17" t="s">
        <v>376</v>
      </c>
      <c r="FS17" t="s">
        <v>376</v>
      </c>
      <c r="FT17" t="s">
        <v>376</v>
      </c>
      <c r="FU17" t="s">
        <v>376</v>
      </c>
      <c r="FV17" t="s">
        <v>376</v>
      </c>
      <c r="FW17" t="s">
        <v>376</v>
      </c>
      <c r="FX17" t="s">
        <v>376</v>
      </c>
      <c r="FY17" t="s">
        <v>376</v>
      </c>
      <c r="FZ17" t="s">
        <v>376</v>
      </c>
      <c r="GA17" t="s">
        <v>376</v>
      </c>
      <c r="GB17" t="s">
        <v>376</v>
      </c>
      <c r="GC17" t="s">
        <v>376</v>
      </c>
      <c r="GD17" t="s">
        <v>376</v>
      </c>
      <c r="GE17" t="s">
        <v>376</v>
      </c>
      <c r="GF17" t="s">
        <v>376</v>
      </c>
      <c r="GG17" t="s">
        <v>376</v>
      </c>
      <c r="GH17" t="s">
        <v>376</v>
      </c>
      <c r="GI17" t="s">
        <v>376</v>
      </c>
      <c r="GJ17" t="s">
        <v>376</v>
      </c>
      <c r="GK17" t="s">
        <v>376</v>
      </c>
      <c r="GL17" t="s">
        <v>376</v>
      </c>
      <c r="GM17" t="s">
        <v>376</v>
      </c>
      <c r="GN17" t="s">
        <v>376</v>
      </c>
      <c r="GO17" t="s">
        <v>376</v>
      </c>
      <c r="GP17" t="s">
        <v>376</v>
      </c>
      <c r="GQ17" t="s">
        <v>376</v>
      </c>
      <c r="GR17" t="s">
        <v>376</v>
      </c>
      <c r="GS17" t="s">
        <v>376</v>
      </c>
      <c r="GT17" t="s">
        <v>376</v>
      </c>
      <c r="GU17" t="s">
        <v>376</v>
      </c>
      <c r="GV17" t="s">
        <v>376</v>
      </c>
      <c r="GW17" t="s">
        <v>376</v>
      </c>
      <c r="GX17" t="s">
        <v>376</v>
      </c>
      <c r="GY17" t="s">
        <v>376</v>
      </c>
      <c r="GZ17" t="s">
        <v>376</v>
      </c>
      <c r="HA17" t="s">
        <v>376</v>
      </c>
      <c r="HB17" t="s">
        <v>376</v>
      </c>
      <c r="HC17" t="s">
        <v>376</v>
      </c>
      <c r="HD17" t="s">
        <v>376</v>
      </c>
      <c r="HE17" t="s">
        <v>376</v>
      </c>
      <c r="HF17" t="s">
        <v>376</v>
      </c>
      <c r="HG17" t="s">
        <v>376</v>
      </c>
      <c r="HH17" t="s">
        <v>376</v>
      </c>
      <c r="HI17" t="s">
        <v>376</v>
      </c>
      <c r="HJ17" t="s">
        <v>376</v>
      </c>
      <c r="HK17" t="s">
        <v>376</v>
      </c>
      <c r="HL17" t="s">
        <v>376</v>
      </c>
      <c r="HM17" t="s">
        <v>376</v>
      </c>
      <c r="HN17" t="s">
        <v>376</v>
      </c>
      <c r="HO17" t="s">
        <v>376</v>
      </c>
      <c r="HP17" t="s">
        <v>376</v>
      </c>
      <c r="HQ17" t="s">
        <v>376</v>
      </c>
      <c r="HR17" t="s">
        <v>376</v>
      </c>
      <c r="HS17" t="s">
        <v>376</v>
      </c>
      <c r="HT17" t="s">
        <v>376</v>
      </c>
      <c r="HU17" t="s">
        <v>376</v>
      </c>
      <c r="HV17" t="s">
        <v>376</v>
      </c>
      <c r="HW17" t="s">
        <v>376</v>
      </c>
      <c r="HX17" t="s">
        <v>376</v>
      </c>
      <c r="HY17" t="s">
        <v>376</v>
      </c>
      <c r="HZ17" t="s">
        <v>376</v>
      </c>
      <c r="IA17" t="s">
        <v>376</v>
      </c>
      <c r="IB17" t="s">
        <v>376</v>
      </c>
      <c r="IC17" t="s">
        <v>376</v>
      </c>
      <c r="ID17" t="s">
        <v>376</v>
      </c>
      <c r="IE17" t="s">
        <v>376</v>
      </c>
      <c r="IF17" t="s">
        <v>376</v>
      </c>
      <c r="IG17" t="s">
        <v>376</v>
      </c>
      <c r="IH17" t="s">
        <v>376</v>
      </c>
      <c r="II17" t="s">
        <v>376</v>
      </c>
      <c r="IJ17" t="s">
        <v>376</v>
      </c>
      <c r="IK17" t="s">
        <v>376</v>
      </c>
      <c r="IL17" t="s">
        <v>376</v>
      </c>
      <c r="IM17" t="s">
        <v>376</v>
      </c>
      <c r="IN17" t="s">
        <v>376</v>
      </c>
      <c r="IO17" t="s">
        <v>376</v>
      </c>
      <c r="IP17" t="s">
        <v>376</v>
      </c>
      <c r="IQ17" t="s">
        <v>376</v>
      </c>
      <c r="IR17" t="s">
        <v>376</v>
      </c>
      <c r="IS17" t="s">
        <v>376</v>
      </c>
      <c r="IT17" t="s">
        <v>376</v>
      </c>
      <c r="IU17" t="s">
        <v>376</v>
      </c>
      <c r="IV17" t="s">
        <v>376</v>
      </c>
      <c r="IW17" t="s">
        <v>376</v>
      </c>
      <c r="IX17" t="s">
        <v>376</v>
      </c>
      <c r="IY17" t="s">
        <v>376</v>
      </c>
      <c r="IZ17" t="s">
        <v>376</v>
      </c>
      <c r="JA17" t="s">
        <v>376</v>
      </c>
      <c r="JB17" t="s">
        <v>376</v>
      </c>
      <c r="JC17" t="s">
        <v>376</v>
      </c>
      <c r="JD17" t="s">
        <v>376</v>
      </c>
      <c r="JE17" t="s">
        <v>376</v>
      </c>
      <c r="JF17" s="8" t="s">
        <v>376</v>
      </c>
      <c r="JG17" s="8">
        <f>AVERAGE(Tabla2[[#This Row],[Año]])</f>
        <v>2020</v>
      </c>
      <c r="JH17" s="8">
        <v>1</v>
      </c>
    </row>
    <row r="18" spans="1:268" ht="29" x14ac:dyDescent="0.35">
      <c r="A18" s="33">
        <v>5</v>
      </c>
      <c r="B18" t="s">
        <v>283</v>
      </c>
      <c r="C18" t="s">
        <v>360</v>
      </c>
      <c r="D18">
        <v>107270196</v>
      </c>
      <c r="E18" t="s">
        <v>376</v>
      </c>
      <c r="F18" t="s">
        <v>376</v>
      </c>
      <c r="G18" t="s">
        <v>431</v>
      </c>
      <c r="H18" t="s">
        <v>432</v>
      </c>
      <c r="I18" t="s">
        <v>376</v>
      </c>
      <c r="J18" t="s">
        <v>376</v>
      </c>
      <c r="K18" t="s">
        <v>376</v>
      </c>
      <c r="L18" t="s">
        <v>376</v>
      </c>
      <c r="M18" t="s">
        <v>414</v>
      </c>
      <c r="N18" t="s">
        <v>376</v>
      </c>
      <c r="O18" t="s">
        <v>433</v>
      </c>
      <c r="P18" s="22" t="s">
        <v>434</v>
      </c>
      <c r="Q18" s="30" t="s">
        <v>435</v>
      </c>
      <c r="R18" t="s">
        <v>393</v>
      </c>
      <c r="S18" t="s">
        <v>393</v>
      </c>
      <c r="T18" t="s">
        <v>376</v>
      </c>
      <c r="U18" t="s">
        <v>409</v>
      </c>
      <c r="V18" t="s">
        <v>409</v>
      </c>
      <c r="W18" t="s">
        <v>376</v>
      </c>
      <c r="X18" t="s">
        <v>410</v>
      </c>
      <c r="Y18" t="s">
        <v>393</v>
      </c>
      <c r="Z18" t="s">
        <v>393</v>
      </c>
      <c r="AA18" t="s">
        <v>393</v>
      </c>
      <c r="AB18" t="s">
        <v>376</v>
      </c>
      <c r="AC18" t="s">
        <v>393</v>
      </c>
      <c r="AD18" t="s">
        <v>393</v>
      </c>
      <c r="AE18" t="s">
        <v>393</v>
      </c>
      <c r="AF18" t="s">
        <v>393</v>
      </c>
      <c r="AG18" t="s">
        <v>393</v>
      </c>
      <c r="AH18" t="s">
        <v>393</v>
      </c>
      <c r="AI18" t="s">
        <v>393</v>
      </c>
      <c r="AJ18" t="s">
        <v>393</v>
      </c>
      <c r="AK18" s="49">
        <v>0.05</v>
      </c>
      <c r="AL18">
        <v>9</v>
      </c>
      <c r="AM18" t="s">
        <v>378</v>
      </c>
      <c r="AN18" t="s">
        <v>378</v>
      </c>
      <c r="AO18" t="s">
        <v>393</v>
      </c>
      <c r="AP18" t="s">
        <v>376</v>
      </c>
      <c r="AQ18" t="s">
        <v>376</v>
      </c>
      <c r="AR18" t="s">
        <v>376</v>
      </c>
      <c r="AS18" t="s">
        <v>376</v>
      </c>
      <c r="AT18" t="s">
        <v>376</v>
      </c>
      <c r="AU18" t="s">
        <v>376</v>
      </c>
      <c r="AV18" t="s">
        <v>376</v>
      </c>
      <c r="AW18" t="s">
        <v>376</v>
      </c>
      <c r="AX18" t="s">
        <v>376</v>
      </c>
      <c r="AY18" t="s">
        <v>376</v>
      </c>
      <c r="AZ18" t="s">
        <v>376</v>
      </c>
      <c r="BA18" t="s">
        <v>376</v>
      </c>
      <c r="BB18" t="s">
        <v>376</v>
      </c>
      <c r="BC18" t="s">
        <v>376</v>
      </c>
      <c r="BD18" t="s">
        <v>376</v>
      </c>
      <c r="BE18" t="s">
        <v>376</v>
      </c>
      <c r="BF18" t="s">
        <v>376</v>
      </c>
      <c r="BG18" t="s">
        <v>376</v>
      </c>
      <c r="BH18" t="s">
        <v>376</v>
      </c>
      <c r="BI18" t="s">
        <v>376</v>
      </c>
      <c r="BJ18" t="s">
        <v>376</v>
      </c>
      <c r="BK18" t="s">
        <v>376</v>
      </c>
      <c r="BL18" t="s">
        <v>376</v>
      </c>
      <c r="BM18" t="s">
        <v>376</v>
      </c>
      <c r="BN18" t="s">
        <v>376</v>
      </c>
      <c r="BO18" t="s">
        <v>376</v>
      </c>
      <c r="BP18" t="s">
        <v>376</v>
      </c>
      <c r="BQ18" t="s">
        <v>376</v>
      </c>
      <c r="BR18" t="s">
        <v>376</v>
      </c>
      <c r="BS18" t="s">
        <v>376</v>
      </c>
      <c r="BT18" t="s">
        <v>376</v>
      </c>
      <c r="BU18" t="s">
        <v>376</v>
      </c>
      <c r="BV18" t="s">
        <v>376</v>
      </c>
      <c r="BW18" t="s">
        <v>376</v>
      </c>
      <c r="BX18" t="s">
        <v>376</v>
      </c>
      <c r="BY18" t="s">
        <v>376</v>
      </c>
      <c r="BZ18" t="s">
        <v>376</v>
      </c>
      <c r="CA18" t="s">
        <v>376</v>
      </c>
      <c r="CB18" t="s">
        <v>376</v>
      </c>
      <c r="CC18" t="s">
        <v>376</v>
      </c>
      <c r="CD18" t="s">
        <v>376</v>
      </c>
      <c r="CE18" t="s">
        <v>376</v>
      </c>
      <c r="CF18" t="s">
        <v>376</v>
      </c>
      <c r="CG18" t="s">
        <v>376</v>
      </c>
      <c r="CH18" t="s">
        <v>376</v>
      </c>
      <c r="CI18" t="s">
        <v>376</v>
      </c>
      <c r="CJ18" t="s">
        <v>376</v>
      </c>
      <c r="CK18" t="s">
        <v>376</v>
      </c>
      <c r="CL18" t="s">
        <v>376</v>
      </c>
      <c r="CM18" t="s">
        <v>376</v>
      </c>
      <c r="CN18" t="s">
        <v>376</v>
      </c>
      <c r="CO18" t="s">
        <v>376</v>
      </c>
      <c r="CP18" t="s">
        <v>376</v>
      </c>
      <c r="CQ18" t="s">
        <v>376</v>
      </c>
      <c r="CR18" t="s">
        <v>376</v>
      </c>
      <c r="CS18" t="s">
        <v>376</v>
      </c>
      <c r="CT18" t="s">
        <v>376</v>
      </c>
      <c r="CU18" t="s">
        <v>376</v>
      </c>
      <c r="CV18" t="s">
        <v>376</v>
      </c>
      <c r="CW18" t="s">
        <v>376</v>
      </c>
      <c r="CX18" t="s">
        <v>376</v>
      </c>
      <c r="CY18" t="s">
        <v>376</v>
      </c>
      <c r="CZ18" t="s">
        <v>376</v>
      </c>
      <c r="DA18" t="s">
        <v>376</v>
      </c>
      <c r="DB18" t="s">
        <v>376</v>
      </c>
      <c r="DC18" t="s">
        <v>376</v>
      </c>
      <c r="DD18" t="s">
        <v>376</v>
      </c>
      <c r="DE18" t="s">
        <v>376</v>
      </c>
      <c r="DF18" t="s">
        <v>376</v>
      </c>
      <c r="DG18" t="s">
        <v>376</v>
      </c>
      <c r="DH18" t="s">
        <v>376</v>
      </c>
      <c r="DI18" t="s">
        <v>376</v>
      </c>
      <c r="DJ18" t="s">
        <v>376</v>
      </c>
      <c r="DK18" t="s">
        <v>376</v>
      </c>
      <c r="DL18" t="s">
        <v>376</v>
      </c>
      <c r="DM18" t="s">
        <v>376</v>
      </c>
      <c r="DN18" t="s">
        <v>376</v>
      </c>
      <c r="DO18" t="s">
        <v>376</v>
      </c>
      <c r="DP18" t="s">
        <v>376</v>
      </c>
      <c r="DQ18" t="s">
        <v>376</v>
      </c>
      <c r="DR18" t="s">
        <v>376</v>
      </c>
      <c r="DS18" t="s">
        <v>376</v>
      </c>
      <c r="DT18" t="s">
        <v>376</v>
      </c>
      <c r="DU18" t="s">
        <v>376</v>
      </c>
      <c r="DV18" t="s">
        <v>376</v>
      </c>
      <c r="DW18" t="s">
        <v>376</v>
      </c>
      <c r="DX18" t="s">
        <v>376</v>
      </c>
      <c r="DY18" t="s">
        <v>376</v>
      </c>
      <c r="DZ18" t="s">
        <v>376</v>
      </c>
      <c r="EA18" t="s">
        <v>376</v>
      </c>
      <c r="EB18" t="s">
        <v>376</v>
      </c>
      <c r="EC18" t="s">
        <v>376</v>
      </c>
      <c r="ED18" t="s">
        <v>376</v>
      </c>
      <c r="EE18" t="s">
        <v>376</v>
      </c>
      <c r="EF18" t="s">
        <v>376</v>
      </c>
      <c r="EG18" t="s">
        <v>376</v>
      </c>
      <c r="EH18" t="s">
        <v>436</v>
      </c>
      <c r="EI18" t="s">
        <v>382</v>
      </c>
      <c r="EJ18" s="8">
        <v>2023</v>
      </c>
      <c r="EK18" t="s">
        <v>406</v>
      </c>
      <c r="EL18" t="s">
        <v>437</v>
      </c>
      <c r="EM18" t="s">
        <v>438</v>
      </c>
      <c r="EN18" t="s">
        <v>393</v>
      </c>
      <c r="EO18" t="s">
        <v>376</v>
      </c>
      <c r="EP18" t="s">
        <v>393</v>
      </c>
      <c r="EQ18" t="s">
        <v>393</v>
      </c>
      <c r="ER18" t="s">
        <v>393</v>
      </c>
      <c r="ES18" t="s">
        <v>376</v>
      </c>
      <c r="ET18" t="s">
        <v>376</v>
      </c>
      <c r="EU18" t="s">
        <v>393</v>
      </c>
      <c r="EV18" t="s">
        <v>393</v>
      </c>
      <c r="EW18" t="s">
        <v>429</v>
      </c>
      <c r="EX18" t="s">
        <v>376</v>
      </c>
      <c r="EY18" t="s">
        <v>376</v>
      </c>
      <c r="EZ18" t="s">
        <v>376</v>
      </c>
      <c r="FA18" t="s">
        <v>376</v>
      </c>
      <c r="FB18" t="s">
        <v>376</v>
      </c>
      <c r="FC18" t="s">
        <v>376</v>
      </c>
      <c r="FD18" t="s">
        <v>376</v>
      </c>
      <c r="FE18" t="s">
        <v>376</v>
      </c>
      <c r="FF18" t="s">
        <v>376</v>
      </c>
      <c r="FG18" t="s">
        <v>376</v>
      </c>
      <c r="FH18" t="s">
        <v>376</v>
      </c>
      <c r="FI18" t="s">
        <v>376</v>
      </c>
      <c r="FJ18" t="s">
        <v>376</v>
      </c>
      <c r="FK18" t="s">
        <v>376</v>
      </c>
      <c r="FL18" t="s">
        <v>376</v>
      </c>
      <c r="FM18" t="s">
        <v>376</v>
      </c>
      <c r="FN18" t="s">
        <v>376</v>
      </c>
      <c r="FO18" t="s">
        <v>376</v>
      </c>
      <c r="FP18" t="s">
        <v>376</v>
      </c>
      <c r="FQ18" t="s">
        <v>376</v>
      </c>
      <c r="FR18" t="s">
        <v>376</v>
      </c>
      <c r="FS18" t="s">
        <v>376</v>
      </c>
      <c r="FT18" t="s">
        <v>376</v>
      </c>
      <c r="FU18" t="s">
        <v>376</v>
      </c>
      <c r="FV18" t="s">
        <v>376</v>
      </c>
      <c r="FW18" t="s">
        <v>376</v>
      </c>
      <c r="FX18" t="s">
        <v>376</v>
      </c>
      <c r="FY18" t="s">
        <v>376</v>
      </c>
      <c r="FZ18" t="s">
        <v>376</v>
      </c>
      <c r="GA18" t="s">
        <v>376</v>
      </c>
      <c r="GB18" t="s">
        <v>376</v>
      </c>
      <c r="GC18" t="s">
        <v>376</v>
      </c>
      <c r="GD18" t="s">
        <v>376</v>
      </c>
      <c r="GE18" t="s">
        <v>376</v>
      </c>
      <c r="GF18" t="s">
        <v>376</v>
      </c>
      <c r="GG18" t="s">
        <v>376</v>
      </c>
      <c r="GH18" t="s">
        <v>376</v>
      </c>
      <c r="GI18" t="s">
        <v>376</v>
      </c>
      <c r="GJ18" t="s">
        <v>376</v>
      </c>
      <c r="GK18" t="s">
        <v>376</v>
      </c>
      <c r="GL18" t="s">
        <v>376</v>
      </c>
      <c r="GM18" t="s">
        <v>376</v>
      </c>
      <c r="GN18" t="s">
        <v>376</v>
      </c>
      <c r="GO18" t="s">
        <v>376</v>
      </c>
      <c r="GP18" t="s">
        <v>376</v>
      </c>
      <c r="GQ18" t="s">
        <v>376</v>
      </c>
      <c r="GR18" t="s">
        <v>376</v>
      </c>
      <c r="GS18" t="s">
        <v>376</v>
      </c>
      <c r="GT18" t="s">
        <v>376</v>
      </c>
      <c r="GU18" t="s">
        <v>376</v>
      </c>
      <c r="GV18" t="s">
        <v>376</v>
      </c>
      <c r="GW18" t="s">
        <v>376</v>
      </c>
      <c r="GX18" t="s">
        <v>376</v>
      </c>
      <c r="GY18" t="s">
        <v>376</v>
      </c>
      <c r="GZ18" t="s">
        <v>376</v>
      </c>
      <c r="HA18" t="s">
        <v>376</v>
      </c>
      <c r="HB18" t="s">
        <v>376</v>
      </c>
      <c r="HC18" t="s">
        <v>376</v>
      </c>
      <c r="HD18" t="s">
        <v>376</v>
      </c>
      <c r="HE18" t="s">
        <v>376</v>
      </c>
      <c r="HF18" t="s">
        <v>376</v>
      </c>
      <c r="HG18" t="s">
        <v>376</v>
      </c>
      <c r="HH18" t="s">
        <v>376</v>
      </c>
      <c r="HI18" t="s">
        <v>376</v>
      </c>
      <c r="HJ18" t="s">
        <v>376</v>
      </c>
      <c r="HK18" t="s">
        <v>376</v>
      </c>
      <c r="HL18" t="s">
        <v>376</v>
      </c>
      <c r="HM18" t="s">
        <v>376</v>
      </c>
      <c r="HN18" t="s">
        <v>376</v>
      </c>
      <c r="HO18" t="s">
        <v>376</v>
      </c>
      <c r="HP18" t="s">
        <v>376</v>
      </c>
      <c r="HQ18" t="s">
        <v>376</v>
      </c>
      <c r="HR18" t="s">
        <v>376</v>
      </c>
      <c r="HS18" t="s">
        <v>376</v>
      </c>
      <c r="HT18" t="s">
        <v>376</v>
      </c>
      <c r="HU18" t="s">
        <v>376</v>
      </c>
      <c r="HV18" t="s">
        <v>376</v>
      </c>
      <c r="HW18" t="s">
        <v>376</v>
      </c>
      <c r="HX18" t="s">
        <v>376</v>
      </c>
      <c r="HY18" t="s">
        <v>376</v>
      </c>
      <c r="HZ18" t="s">
        <v>376</v>
      </c>
      <c r="IA18" t="s">
        <v>376</v>
      </c>
      <c r="IB18" t="s">
        <v>376</v>
      </c>
      <c r="IC18" t="s">
        <v>376</v>
      </c>
      <c r="ID18" t="s">
        <v>376</v>
      </c>
      <c r="IE18" t="s">
        <v>376</v>
      </c>
      <c r="IF18" t="s">
        <v>376</v>
      </c>
      <c r="IG18" t="s">
        <v>376</v>
      </c>
      <c r="IH18" t="s">
        <v>376</v>
      </c>
      <c r="II18" t="s">
        <v>376</v>
      </c>
      <c r="IJ18" t="s">
        <v>376</v>
      </c>
      <c r="IK18" t="s">
        <v>376</v>
      </c>
      <c r="IL18" t="s">
        <v>376</v>
      </c>
      <c r="IM18" t="s">
        <v>376</v>
      </c>
      <c r="IN18" t="s">
        <v>376</v>
      </c>
      <c r="IO18" t="s">
        <v>376</v>
      </c>
      <c r="IP18" t="s">
        <v>376</v>
      </c>
      <c r="IQ18" t="s">
        <v>376</v>
      </c>
      <c r="IR18" t="s">
        <v>376</v>
      </c>
      <c r="IS18" t="s">
        <v>376</v>
      </c>
      <c r="IT18" t="s">
        <v>376</v>
      </c>
      <c r="IU18" t="s">
        <v>376</v>
      </c>
      <c r="IV18" t="s">
        <v>376</v>
      </c>
      <c r="IW18" t="s">
        <v>376</v>
      </c>
      <c r="IX18" t="s">
        <v>376</v>
      </c>
      <c r="IY18" t="s">
        <v>376</v>
      </c>
      <c r="IZ18" t="s">
        <v>376</v>
      </c>
      <c r="JA18" t="s">
        <v>376</v>
      </c>
      <c r="JB18" t="s">
        <v>376</v>
      </c>
      <c r="JC18" t="s">
        <v>376</v>
      </c>
      <c r="JD18" t="s">
        <v>376</v>
      </c>
      <c r="JE18" t="s">
        <v>376</v>
      </c>
      <c r="JF18" s="8">
        <f>AVERAGE(Tabla2[[#This Row],[Año]])</f>
        <v>2023</v>
      </c>
      <c r="JG18" s="8" t="s">
        <v>376</v>
      </c>
      <c r="JH18" s="8">
        <v>1</v>
      </c>
    </row>
    <row r="19" spans="1:268" x14ac:dyDescent="0.35">
      <c r="A19" s="33">
        <v>6</v>
      </c>
      <c r="B19" t="s">
        <v>284</v>
      </c>
      <c r="C19" t="s">
        <v>360</v>
      </c>
      <c r="D19">
        <v>110870865</v>
      </c>
      <c r="E19" t="s">
        <v>376</v>
      </c>
      <c r="F19" t="s">
        <v>376</v>
      </c>
      <c r="G19" t="s">
        <v>439</v>
      </c>
      <c r="H19" t="s">
        <v>440</v>
      </c>
      <c r="I19" t="s">
        <v>440</v>
      </c>
      <c r="J19" t="s">
        <v>440</v>
      </c>
      <c r="K19" t="s">
        <v>441</v>
      </c>
      <c r="L19" t="s">
        <v>376</v>
      </c>
      <c r="M19" t="s">
        <v>396</v>
      </c>
      <c r="N19" t="s">
        <v>442</v>
      </c>
      <c r="O19" t="s">
        <v>443</v>
      </c>
      <c r="P19" t="s">
        <v>444</v>
      </c>
      <c r="Q19" s="30" t="s">
        <v>445</v>
      </c>
      <c r="R19" t="s">
        <v>393</v>
      </c>
      <c r="S19" t="s">
        <v>393</v>
      </c>
      <c r="T19" t="s">
        <v>376</v>
      </c>
      <c r="U19" t="s">
        <v>409</v>
      </c>
      <c r="V19" t="s">
        <v>409</v>
      </c>
      <c r="W19" t="s">
        <v>376</v>
      </c>
      <c r="X19" t="s">
        <v>410</v>
      </c>
      <c r="Y19" t="s">
        <v>393</v>
      </c>
      <c r="Z19" t="s">
        <v>393</v>
      </c>
      <c r="AA19" t="s">
        <v>393</v>
      </c>
      <c r="AB19" t="s">
        <v>376</v>
      </c>
      <c r="AC19" t="s">
        <v>393</v>
      </c>
      <c r="AD19" t="s">
        <v>393</v>
      </c>
      <c r="AE19" t="s">
        <v>393</v>
      </c>
      <c r="AF19" t="s">
        <v>393</v>
      </c>
      <c r="AG19" t="s">
        <v>393</v>
      </c>
      <c r="AH19" t="s">
        <v>393</v>
      </c>
      <c r="AI19" t="s">
        <v>393</v>
      </c>
      <c r="AJ19" t="s">
        <v>393</v>
      </c>
      <c r="AK19" s="49" t="s">
        <v>401</v>
      </c>
      <c r="AL19">
        <v>10</v>
      </c>
      <c r="AM19" t="s">
        <v>378</v>
      </c>
      <c r="AN19" t="s">
        <v>393</v>
      </c>
      <c r="AO19" t="s">
        <v>393</v>
      </c>
      <c r="AP19" t="s">
        <v>446</v>
      </c>
      <c r="AQ19" t="s">
        <v>447</v>
      </c>
      <c r="AR19" t="s">
        <v>393</v>
      </c>
      <c r="AS19" t="s">
        <v>393</v>
      </c>
      <c r="AT19" t="s">
        <v>393</v>
      </c>
      <c r="AU19" t="s">
        <v>393</v>
      </c>
      <c r="AV19" t="s">
        <v>393</v>
      </c>
      <c r="AW19" t="s">
        <v>376</v>
      </c>
      <c r="AX19" t="s">
        <v>393</v>
      </c>
      <c r="AY19" t="s">
        <v>393</v>
      </c>
      <c r="AZ19" s="30" t="s">
        <v>448</v>
      </c>
      <c r="BA19" t="s">
        <v>449</v>
      </c>
      <c r="BB19" t="s">
        <v>450</v>
      </c>
      <c r="BC19" t="s">
        <v>451</v>
      </c>
      <c r="BD19" t="s">
        <v>393</v>
      </c>
      <c r="BE19" t="s">
        <v>393</v>
      </c>
      <c r="BF19" t="s">
        <v>393</v>
      </c>
      <c r="BG19" t="s">
        <v>393</v>
      </c>
      <c r="BH19" t="s">
        <v>393</v>
      </c>
      <c r="BI19" t="s">
        <v>376</v>
      </c>
      <c r="BJ19" t="s">
        <v>393</v>
      </c>
      <c r="BK19" t="s">
        <v>393</v>
      </c>
      <c r="BL19" s="30" t="s">
        <v>452</v>
      </c>
      <c r="BM19" t="s">
        <v>453</v>
      </c>
      <c r="BN19" t="s">
        <v>376</v>
      </c>
      <c r="BO19" t="s">
        <v>376</v>
      </c>
      <c r="BP19" t="s">
        <v>376</v>
      </c>
      <c r="BQ19" t="s">
        <v>376</v>
      </c>
      <c r="BR19" t="s">
        <v>376</v>
      </c>
      <c r="BS19" t="s">
        <v>376</v>
      </c>
      <c r="BT19" t="s">
        <v>376</v>
      </c>
      <c r="BU19" t="s">
        <v>376</v>
      </c>
      <c r="BV19" t="s">
        <v>376</v>
      </c>
      <c r="BW19" t="s">
        <v>376</v>
      </c>
      <c r="BX19" t="s">
        <v>376</v>
      </c>
      <c r="BY19" t="s">
        <v>376</v>
      </c>
      <c r="BZ19" t="s">
        <v>376</v>
      </c>
      <c r="CA19" t="s">
        <v>376</v>
      </c>
      <c r="CB19" t="s">
        <v>376</v>
      </c>
      <c r="CC19" t="s">
        <v>376</v>
      </c>
      <c r="CD19" t="s">
        <v>376</v>
      </c>
      <c r="CE19" t="s">
        <v>376</v>
      </c>
      <c r="CF19" t="s">
        <v>376</v>
      </c>
      <c r="CG19" t="s">
        <v>376</v>
      </c>
      <c r="CH19" t="s">
        <v>376</v>
      </c>
      <c r="CI19" t="s">
        <v>376</v>
      </c>
      <c r="CJ19" t="s">
        <v>376</v>
      </c>
      <c r="CK19" t="s">
        <v>376</v>
      </c>
      <c r="CL19" t="s">
        <v>376</v>
      </c>
      <c r="CM19" t="s">
        <v>376</v>
      </c>
      <c r="CN19" t="s">
        <v>376</v>
      </c>
      <c r="CO19" t="s">
        <v>376</v>
      </c>
      <c r="CP19" t="s">
        <v>376</v>
      </c>
      <c r="CQ19" t="s">
        <v>376</v>
      </c>
      <c r="CR19" t="s">
        <v>376</v>
      </c>
      <c r="CS19" t="s">
        <v>376</v>
      </c>
      <c r="CT19" t="s">
        <v>376</v>
      </c>
      <c r="CU19" t="s">
        <v>376</v>
      </c>
      <c r="CV19" t="s">
        <v>376</v>
      </c>
      <c r="CW19" t="s">
        <v>376</v>
      </c>
      <c r="CX19" t="s">
        <v>376</v>
      </c>
      <c r="CY19" t="s">
        <v>376</v>
      </c>
      <c r="CZ19" t="s">
        <v>376</v>
      </c>
      <c r="DA19" t="s">
        <v>376</v>
      </c>
      <c r="DB19" t="s">
        <v>376</v>
      </c>
      <c r="DC19" t="s">
        <v>376</v>
      </c>
      <c r="DD19" t="s">
        <v>376</v>
      </c>
      <c r="DE19" t="s">
        <v>376</v>
      </c>
      <c r="DF19" t="s">
        <v>376</v>
      </c>
      <c r="DG19" t="s">
        <v>376</v>
      </c>
      <c r="DH19" t="s">
        <v>376</v>
      </c>
      <c r="DI19" t="s">
        <v>376</v>
      </c>
      <c r="DJ19" t="s">
        <v>376</v>
      </c>
      <c r="DK19" t="s">
        <v>376</v>
      </c>
      <c r="DL19" t="s">
        <v>376</v>
      </c>
      <c r="DM19" t="s">
        <v>376</v>
      </c>
      <c r="DN19" t="s">
        <v>376</v>
      </c>
      <c r="DO19" t="s">
        <v>376</v>
      </c>
      <c r="DP19" t="s">
        <v>376</v>
      </c>
      <c r="DQ19" t="s">
        <v>376</v>
      </c>
      <c r="DR19" t="s">
        <v>376</v>
      </c>
      <c r="DS19" t="s">
        <v>376</v>
      </c>
      <c r="DT19" t="s">
        <v>376</v>
      </c>
      <c r="DU19" t="s">
        <v>376</v>
      </c>
      <c r="DV19" t="s">
        <v>376</v>
      </c>
      <c r="DW19" t="s">
        <v>376</v>
      </c>
      <c r="DX19" t="s">
        <v>376</v>
      </c>
      <c r="DY19" t="s">
        <v>376</v>
      </c>
      <c r="DZ19" t="s">
        <v>376</v>
      </c>
      <c r="EA19" t="s">
        <v>376</v>
      </c>
      <c r="EB19" t="s">
        <v>376</v>
      </c>
      <c r="EC19" t="s">
        <v>376</v>
      </c>
      <c r="ED19" t="s">
        <v>376</v>
      </c>
      <c r="EE19" t="s">
        <v>376</v>
      </c>
      <c r="EF19" t="s">
        <v>376</v>
      </c>
      <c r="EG19" t="s">
        <v>376</v>
      </c>
      <c r="EH19" s="28" t="s">
        <v>456</v>
      </c>
      <c r="EI19" s="28" t="s">
        <v>382</v>
      </c>
      <c r="EJ19" s="36">
        <v>2010</v>
      </c>
      <c r="EK19" s="28"/>
      <c r="EL19" s="28" t="s">
        <v>404</v>
      </c>
      <c r="EM19" s="28" t="s">
        <v>457</v>
      </c>
      <c r="EN19" s="28" t="s">
        <v>393</v>
      </c>
      <c r="EO19" s="28" t="s">
        <v>376</v>
      </c>
      <c r="EP19" s="28" t="s">
        <v>393</v>
      </c>
      <c r="EQ19" s="28" t="s">
        <v>393</v>
      </c>
      <c r="ER19" s="28" t="s">
        <v>387</v>
      </c>
      <c r="ES19" s="28" t="s">
        <v>376</v>
      </c>
      <c r="ET19" s="28" t="s">
        <v>376</v>
      </c>
      <c r="EU19" s="28" t="s">
        <v>393</v>
      </c>
      <c r="EV19" s="28" t="s">
        <v>393</v>
      </c>
      <c r="EW19" s="28" t="s">
        <v>401</v>
      </c>
      <c r="EX19" t="s">
        <v>454</v>
      </c>
      <c r="EY19" t="s">
        <v>455</v>
      </c>
      <c r="EZ19">
        <v>2020</v>
      </c>
      <c r="FA19" t="s">
        <v>393</v>
      </c>
      <c r="FB19" t="s">
        <v>458</v>
      </c>
      <c r="FC19" t="s">
        <v>459</v>
      </c>
      <c r="FD19" t="s">
        <v>393</v>
      </c>
      <c r="FE19" t="s">
        <v>376</v>
      </c>
      <c r="FF19" t="s">
        <v>393</v>
      </c>
      <c r="FG19" t="s">
        <v>393</v>
      </c>
      <c r="FH19" t="s">
        <v>376</v>
      </c>
      <c r="FI19" t="s">
        <v>393</v>
      </c>
      <c r="FJ19" t="s">
        <v>393</v>
      </c>
      <c r="FK19" t="s">
        <v>393</v>
      </c>
      <c r="FL19" t="s">
        <v>393</v>
      </c>
      <c r="FM19" t="s">
        <v>401</v>
      </c>
      <c r="FN19" t="s">
        <v>460</v>
      </c>
      <c r="FO19" t="s">
        <v>461</v>
      </c>
      <c r="FP19">
        <v>2021</v>
      </c>
      <c r="FQ19" t="s">
        <v>393</v>
      </c>
      <c r="FR19" t="s">
        <v>462</v>
      </c>
      <c r="FS19" t="s">
        <v>463</v>
      </c>
      <c r="FT19" t="s">
        <v>393</v>
      </c>
      <c r="FU19" t="s">
        <v>376</v>
      </c>
      <c r="FV19" t="s">
        <v>393</v>
      </c>
      <c r="FW19" t="s">
        <v>393</v>
      </c>
      <c r="FX19" t="s">
        <v>376</v>
      </c>
      <c r="FY19" t="s">
        <v>393</v>
      </c>
      <c r="FZ19" t="s">
        <v>393</v>
      </c>
      <c r="GA19" t="s">
        <v>393</v>
      </c>
      <c r="GB19" t="s">
        <v>393</v>
      </c>
      <c r="GC19" t="s">
        <v>429</v>
      </c>
      <c r="GD19" t="s">
        <v>464</v>
      </c>
      <c r="GE19" t="s">
        <v>461</v>
      </c>
      <c r="GF19">
        <v>2019</v>
      </c>
      <c r="GG19" t="s">
        <v>393</v>
      </c>
      <c r="GH19" t="s">
        <v>465</v>
      </c>
      <c r="GI19" t="s">
        <v>466</v>
      </c>
      <c r="GJ19" t="s">
        <v>393</v>
      </c>
      <c r="GK19" t="s">
        <v>393</v>
      </c>
      <c r="GL19" t="s">
        <v>393</v>
      </c>
      <c r="GM19" t="s">
        <v>393</v>
      </c>
      <c r="GN19" t="s">
        <v>376</v>
      </c>
      <c r="GO19" t="s">
        <v>393</v>
      </c>
      <c r="GP19" t="s">
        <v>393</v>
      </c>
      <c r="GQ19" t="s">
        <v>393</v>
      </c>
      <c r="GR19" t="s">
        <v>393</v>
      </c>
      <c r="GS19" t="s">
        <v>401</v>
      </c>
      <c r="GT19" t="s">
        <v>376</v>
      </c>
      <c r="GU19" t="s">
        <v>376</v>
      </c>
      <c r="GV19" t="s">
        <v>376</v>
      </c>
      <c r="GW19" t="s">
        <v>376</v>
      </c>
      <c r="GX19" t="s">
        <v>376</v>
      </c>
      <c r="GY19" t="s">
        <v>376</v>
      </c>
      <c r="GZ19" t="s">
        <v>376</v>
      </c>
      <c r="HA19" t="s">
        <v>376</v>
      </c>
      <c r="HB19" t="s">
        <v>376</v>
      </c>
      <c r="HC19" t="s">
        <v>376</v>
      </c>
      <c r="HD19" t="s">
        <v>376</v>
      </c>
      <c r="HE19" t="s">
        <v>376</v>
      </c>
      <c r="HF19" t="s">
        <v>376</v>
      </c>
      <c r="HG19" t="s">
        <v>376</v>
      </c>
      <c r="HH19" t="s">
        <v>376</v>
      </c>
      <c r="HI19" t="s">
        <v>376</v>
      </c>
      <c r="HJ19" t="s">
        <v>376</v>
      </c>
      <c r="HK19" t="s">
        <v>376</v>
      </c>
      <c r="HL19" t="s">
        <v>376</v>
      </c>
      <c r="HM19" t="s">
        <v>376</v>
      </c>
      <c r="HN19" t="s">
        <v>376</v>
      </c>
      <c r="HO19" t="s">
        <v>376</v>
      </c>
      <c r="HP19" t="s">
        <v>376</v>
      </c>
      <c r="HQ19" t="s">
        <v>376</v>
      </c>
      <c r="HR19" t="s">
        <v>376</v>
      </c>
      <c r="HS19" t="s">
        <v>376</v>
      </c>
      <c r="HT19" t="s">
        <v>376</v>
      </c>
      <c r="HU19" t="s">
        <v>376</v>
      </c>
      <c r="HV19" t="s">
        <v>376</v>
      </c>
      <c r="HW19" t="s">
        <v>376</v>
      </c>
      <c r="HX19" t="s">
        <v>376</v>
      </c>
      <c r="HY19" t="s">
        <v>376</v>
      </c>
      <c r="HZ19" t="s">
        <v>376</v>
      </c>
      <c r="IA19" t="s">
        <v>376</v>
      </c>
      <c r="IB19" t="s">
        <v>376</v>
      </c>
      <c r="IC19" t="s">
        <v>376</v>
      </c>
      <c r="ID19" t="s">
        <v>376</v>
      </c>
      <c r="IE19" t="s">
        <v>376</v>
      </c>
      <c r="IF19" t="s">
        <v>376</v>
      </c>
      <c r="IG19" t="s">
        <v>376</v>
      </c>
      <c r="IH19" t="s">
        <v>376</v>
      </c>
      <c r="II19" t="s">
        <v>376</v>
      </c>
      <c r="IJ19" t="s">
        <v>376</v>
      </c>
      <c r="IK19" t="s">
        <v>376</v>
      </c>
      <c r="IL19" t="s">
        <v>376</v>
      </c>
      <c r="IM19" t="s">
        <v>376</v>
      </c>
      <c r="IN19" t="s">
        <v>376</v>
      </c>
      <c r="IO19" t="s">
        <v>376</v>
      </c>
      <c r="IP19" t="s">
        <v>376</v>
      </c>
      <c r="IQ19" t="s">
        <v>376</v>
      </c>
      <c r="IR19" t="s">
        <v>376</v>
      </c>
      <c r="IS19" t="s">
        <v>376</v>
      </c>
      <c r="IT19" t="s">
        <v>376</v>
      </c>
      <c r="IU19" t="s">
        <v>376</v>
      </c>
      <c r="IV19" t="s">
        <v>376</v>
      </c>
      <c r="IW19" t="s">
        <v>376</v>
      </c>
      <c r="IX19" t="s">
        <v>376</v>
      </c>
      <c r="IY19" t="s">
        <v>376</v>
      </c>
      <c r="IZ19" t="s">
        <v>376</v>
      </c>
      <c r="JA19" t="s">
        <v>376</v>
      </c>
      <c r="JB19" t="s">
        <v>376</v>
      </c>
      <c r="JC19" t="s">
        <v>376</v>
      </c>
      <c r="JD19" t="s">
        <v>376</v>
      </c>
      <c r="JE19" t="s">
        <v>376</v>
      </c>
      <c r="JF19" s="8">
        <f>AVERAGE(Tabla2[[#This Row],[Año]])</f>
        <v>2010</v>
      </c>
      <c r="JG19" s="8">
        <f>AVERAGE(Tabla2[[#This Row],[Año 2]],Tabla2[[#This Row],[Año 3]],Tabla2[[#This Row],[Año 4]])</f>
        <v>2020</v>
      </c>
      <c r="JH19" s="8">
        <v>4</v>
      </c>
    </row>
    <row r="20" spans="1:268" ht="29" x14ac:dyDescent="0.35">
      <c r="A20" s="33">
        <v>7</v>
      </c>
      <c r="B20" t="s">
        <v>285</v>
      </c>
      <c r="C20" t="s">
        <v>360</v>
      </c>
      <c r="D20">
        <v>107360268</v>
      </c>
      <c r="E20" t="s">
        <v>376</v>
      </c>
      <c r="F20" t="s">
        <v>376</v>
      </c>
      <c r="G20" t="s">
        <v>467</v>
      </c>
      <c r="H20" t="s">
        <v>468</v>
      </c>
      <c r="I20" t="s">
        <v>376</v>
      </c>
      <c r="J20" t="s">
        <v>376</v>
      </c>
      <c r="K20" t="s">
        <v>376</v>
      </c>
      <c r="L20" t="s">
        <v>376</v>
      </c>
      <c r="M20" t="s">
        <v>396</v>
      </c>
      <c r="N20" t="s">
        <v>469</v>
      </c>
      <c r="O20" t="s">
        <v>470</v>
      </c>
      <c r="P20" s="22" t="s">
        <v>471</v>
      </c>
      <c r="Q20" s="30" t="s">
        <v>472</v>
      </c>
      <c r="R20" t="s">
        <v>393</v>
      </c>
      <c r="S20" t="s">
        <v>393</v>
      </c>
      <c r="T20" t="s">
        <v>376</v>
      </c>
      <c r="U20" t="s">
        <v>409</v>
      </c>
      <c r="V20" t="s">
        <v>409</v>
      </c>
      <c r="W20" t="s">
        <v>376</v>
      </c>
      <c r="X20" t="s">
        <v>410</v>
      </c>
      <c r="Y20" t="s">
        <v>393</v>
      </c>
      <c r="Z20" t="s">
        <v>393</v>
      </c>
      <c r="AA20" t="s">
        <v>393</v>
      </c>
      <c r="AB20" t="s">
        <v>376</v>
      </c>
      <c r="AC20" t="s">
        <v>393</v>
      </c>
      <c r="AD20" t="s">
        <v>393</v>
      </c>
      <c r="AE20" t="s">
        <v>393</v>
      </c>
      <c r="AF20" t="s">
        <v>393</v>
      </c>
      <c r="AG20" t="s">
        <v>393</v>
      </c>
      <c r="AH20" t="s">
        <v>393</v>
      </c>
      <c r="AI20" t="s">
        <v>393</v>
      </c>
      <c r="AJ20" t="s">
        <v>393</v>
      </c>
      <c r="AK20" s="49">
        <v>0.15</v>
      </c>
      <c r="AL20">
        <v>33</v>
      </c>
      <c r="AM20" t="s">
        <v>378</v>
      </c>
      <c r="AN20" t="s">
        <v>393</v>
      </c>
      <c r="AO20" t="s">
        <v>393</v>
      </c>
      <c r="AP20" t="s">
        <v>376</v>
      </c>
      <c r="AQ20" t="s">
        <v>376</v>
      </c>
      <c r="AR20" t="s">
        <v>376</v>
      </c>
      <c r="AS20" t="s">
        <v>376</v>
      </c>
      <c r="AT20" t="s">
        <v>376</v>
      </c>
      <c r="AU20" t="s">
        <v>376</v>
      </c>
      <c r="AV20" t="s">
        <v>376</v>
      </c>
      <c r="AW20" t="s">
        <v>376</v>
      </c>
      <c r="AX20" t="s">
        <v>376</v>
      </c>
      <c r="AY20" t="s">
        <v>376</v>
      </c>
      <c r="AZ20" t="s">
        <v>376</v>
      </c>
      <c r="BA20" t="s">
        <v>376</v>
      </c>
      <c r="BB20" t="s">
        <v>376</v>
      </c>
      <c r="BC20" t="s">
        <v>376</v>
      </c>
      <c r="BD20" t="s">
        <v>376</v>
      </c>
      <c r="BE20" t="s">
        <v>376</v>
      </c>
      <c r="BF20" t="s">
        <v>376</v>
      </c>
      <c r="BG20" t="s">
        <v>376</v>
      </c>
      <c r="BH20" t="s">
        <v>376</v>
      </c>
      <c r="BI20" t="s">
        <v>376</v>
      </c>
      <c r="BJ20" t="s">
        <v>376</v>
      </c>
      <c r="BK20" t="s">
        <v>376</v>
      </c>
      <c r="BL20" t="s">
        <v>376</v>
      </c>
      <c r="BM20" t="s">
        <v>376</v>
      </c>
      <c r="BN20" t="s">
        <v>376</v>
      </c>
      <c r="BO20" t="s">
        <v>376</v>
      </c>
      <c r="BP20" t="s">
        <v>376</v>
      </c>
      <c r="BQ20" t="s">
        <v>376</v>
      </c>
      <c r="BR20" t="s">
        <v>376</v>
      </c>
      <c r="BS20" t="s">
        <v>376</v>
      </c>
      <c r="BT20" t="s">
        <v>376</v>
      </c>
      <c r="BU20" t="s">
        <v>376</v>
      </c>
      <c r="BV20" t="s">
        <v>376</v>
      </c>
      <c r="BW20" t="s">
        <v>376</v>
      </c>
      <c r="BX20" t="s">
        <v>376</v>
      </c>
      <c r="BY20" t="s">
        <v>376</v>
      </c>
      <c r="BZ20" t="s">
        <v>376</v>
      </c>
      <c r="CA20" t="s">
        <v>376</v>
      </c>
      <c r="CB20" t="s">
        <v>376</v>
      </c>
      <c r="CC20" t="s">
        <v>376</v>
      </c>
      <c r="CD20" t="s">
        <v>376</v>
      </c>
      <c r="CE20" t="s">
        <v>376</v>
      </c>
      <c r="CF20" t="s">
        <v>376</v>
      </c>
      <c r="CG20" t="s">
        <v>376</v>
      </c>
      <c r="CH20" t="s">
        <v>376</v>
      </c>
      <c r="CI20" t="s">
        <v>376</v>
      </c>
      <c r="CJ20" t="s">
        <v>376</v>
      </c>
      <c r="CK20" t="s">
        <v>376</v>
      </c>
      <c r="CL20" t="s">
        <v>376</v>
      </c>
      <c r="CM20" t="s">
        <v>376</v>
      </c>
      <c r="CN20" t="s">
        <v>376</v>
      </c>
      <c r="CO20" t="s">
        <v>376</v>
      </c>
      <c r="CP20" t="s">
        <v>376</v>
      </c>
      <c r="CQ20" t="s">
        <v>376</v>
      </c>
      <c r="CR20" t="s">
        <v>376</v>
      </c>
      <c r="CS20" t="s">
        <v>376</v>
      </c>
      <c r="CT20" t="s">
        <v>376</v>
      </c>
      <c r="CU20" t="s">
        <v>376</v>
      </c>
      <c r="CV20" t="s">
        <v>376</v>
      </c>
      <c r="CW20" t="s">
        <v>376</v>
      </c>
      <c r="CX20" t="s">
        <v>376</v>
      </c>
      <c r="CY20" t="s">
        <v>376</v>
      </c>
      <c r="CZ20" t="s">
        <v>376</v>
      </c>
      <c r="DA20" t="s">
        <v>376</v>
      </c>
      <c r="DB20" t="s">
        <v>376</v>
      </c>
      <c r="DC20" t="s">
        <v>376</v>
      </c>
      <c r="DD20" t="s">
        <v>376</v>
      </c>
      <c r="DE20" t="s">
        <v>376</v>
      </c>
      <c r="DF20" t="s">
        <v>376</v>
      </c>
      <c r="DG20" t="s">
        <v>376</v>
      </c>
      <c r="DH20" t="s">
        <v>376</v>
      </c>
      <c r="DI20" t="s">
        <v>376</v>
      </c>
      <c r="DJ20" t="s">
        <v>376</v>
      </c>
      <c r="DK20" t="s">
        <v>376</v>
      </c>
      <c r="DL20" t="s">
        <v>376</v>
      </c>
      <c r="DM20" t="s">
        <v>376</v>
      </c>
      <c r="DN20" t="s">
        <v>376</v>
      </c>
      <c r="DO20" t="s">
        <v>376</v>
      </c>
      <c r="DP20" t="s">
        <v>376</v>
      </c>
      <c r="DQ20" t="s">
        <v>376</v>
      </c>
      <c r="DR20" t="s">
        <v>376</v>
      </c>
      <c r="DS20" t="s">
        <v>376</v>
      </c>
      <c r="DT20" t="s">
        <v>376</v>
      </c>
      <c r="DU20" t="s">
        <v>376</v>
      </c>
      <c r="DV20" t="s">
        <v>376</v>
      </c>
      <c r="DW20" t="s">
        <v>376</v>
      </c>
      <c r="DX20" t="s">
        <v>376</v>
      </c>
      <c r="DY20" t="s">
        <v>376</v>
      </c>
      <c r="DZ20" t="s">
        <v>376</v>
      </c>
      <c r="EA20" t="s">
        <v>376</v>
      </c>
      <c r="EB20" t="s">
        <v>376</v>
      </c>
      <c r="EC20" t="s">
        <v>376</v>
      </c>
      <c r="ED20" t="s">
        <v>376</v>
      </c>
      <c r="EE20" t="s">
        <v>376</v>
      </c>
      <c r="EF20" t="s">
        <v>376</v>
      </c>
      <c r="EG20" t="s">
        <v>376</v>
      </c>
      <c r="EH20" t="s">
        <v>473</v>
      </c>
      <c r="EI20" t="s">
        <v>382</v>
      </c>
      <c r="EJ20" s="8">
        <v>2018</v>
      </c>
      <c r="EK20" t="s">
        <v>406</v>
      </c>
      <c r="EL20" t="s">
        <v>385</v>
      </c>
      <c r="EM20" t="s">
        <v>474</v>
      </c>
      <c r="EN20" t="s">
        <v>393</v>
      </c>
      <c r="EO20" t="s">
        <v>376</v>
      </c>
      <c r="EP20" t="s">
        <v>393</v>
      </c>
      <c r="EQ20" t="s">
        <v>393</v>
      </c>
      <c r="ER20" t="s">
        <v>393</v>
      </c>
      <c r="ES20" t="s">
        <v>376</v>
      </c>
      <c r="ET20" t="s">
        <v>376</v>
      </c>
      <c r="EU20" t="s">
        <v>393</v>
      </c>
      <c r="EV20" t="s">
        <v>393</v>
      </c>
      <c r="EW20" t="s">
        <v>401</v>
      </c>
      <c r="EX20" t="s">
        <v>376</v>
      </c>
      <c r="EY20" t="s">
        <v>376</v>
      </c>
      <c r="EZ20" t="s">
        <v>376</v>
      </c>
      <c r="FA20" t="s">
        <v>376</v>
      </c>
      <c r="FB20" t="s">
        <v>376</v>
      </c>
      <c r="FC20" t="s">
        <v>376</v>
      </c>
      <c r="FD20" t="s">
        <v>376</v>
      </c>
      <c r="FE20" t="s">
        <v>376</v>
      </c>
      <c r="FF20" t="s">
        <v>376</v>
      </c>
      <c r="FG20" t="s">
        <v>376</v>
      </c>
      <c r="FH20" t="s">
        <v>376</v>
      </c>
      <c r="FI20" t="s">
        <v>376</v>
      </c>
      <c r="FJ20" t="s">
        <v>376</v>
      </c>
      <c r="FK20" t="s">
        <v>376</v>
      </c>
      <c r="FL20" t="s">
        <v>376</v>
      </c>
      <c r="FM20" t="s">
        <v>376</v>
      </c>
      <c r="FN20" t="s">
        <v>376</v>
      </c>
      <c r="FO20" t="s">
        <v>376</v>
      </c>
      <c r="FP20" t="s">
        <v>376</v>
      </c>
      <c r="FQ20" t="s">
        <v>376</v>
      </c>
      <c r="FR20" t="s">
        <v>376</v>
      </c>
      <c r="FS20" t="s">
        <v>376</v>
      </c>
      <c r="FT20" t="s">
        <v>376</v>
      </c>
      <c r="FU20" t="s">
        <v>376</v>
      </c>
      <c r="FV20" t="s">
        <v>376</v>
      </c>
      <c r="FW20" t="s">
        <v>376</v>
      </c>
      <c r="FX20" t="s">
        <v>376</v>
      </c>
      <c r="FY20" t="s">
        <v>376</v>
      </c>
      <c r="FZ20" t="s">
        <v>376</v>
      </c>
      <c r="GA20" t="s">
        <v>376</v>
      </c>
      <c r="GB20" t="s">
        <v>376</v>
      </c>
      <c r="GC20" t="s">
        <v>376</v>
      </c>
      <c r="GD20" t="s">
        <v>376</v>
      </c>
      <c r="GE20" t="s">
        <v>376</v>
      </c>
      <c r="GF20" t="s">
        <v>376</v>
      </c>
      <c r="GG20" t="s">
        <v>376</v>
      </c>
      <c r="GH20" t="s">
        <v>376</v>
      </c>
      <c r="GI20" t="s">
        <v>376</v>
      </c>
      <c r="GJ20" t="s">
        <v>376</v>
      </c>
      <c r="GK20" t="s">
        <v>376</v>
      </c>
      <c r="GL20" t="s">
        <v>376</v>
      </c>
      <c r="GM20" t="s">
        <v>376</v>
      </c>
      <c r="GN20" t="s">
        <v>376</v>
      </c>
      <c r="GO20" t="s">
        <v>376</v>
      </c>
      <c r="GP20" t="s">
        <v>376</v>
      </c>
      <c r="GQ20" t="s">
        <v>376</v>
      </c>
      <c r="GR20" t="s">
        <v>376</v>
      </c>
      <c r="GS20" t="s">
        <v>376</v>
      </c>
      <c r="GT20" t="s">
        <v>376</v>
      </c>
      <c r="GU20" t="s">
        <v>376</v>
      </c>
      <c r="GV20" t="s">
        <v>376</v>
      </c>
      <c r="GW20" t="s">
        <v>376</v>
      </c>
      <c r="GX20" t="s">
        <v>376</v>
      </c>
      <c r="GY20" t="s">
        <v>376</v>
      </c>
      <c r="GZ20" t="s">
        <v>376</v>
      </c>
      <c r="HA20" t="s">
        <v>376</v>
      </c>
      <c r="HB20" t="s">
        <v>376</v>
      </c>
      <c r="HC20" t="s">
        <v>376</v>
      </c>
      <c r="HD20" t="s">
        <v>376</v>
      </c>
      <c r="HE20" t="s">
        <v>376</v>
      </c>
      <c r="HF20" t="s">
        <v>376</v>
      </c>
      <c r="HG20" t="s">
        <v>376</v>
      </c>
      <c r="HH20" t="s">
        <v>376</v>
      </c>
      <c r="HI20" t="s">
        <v>376</v>
      </c>
      <c r="HJ20" t="s">
        <v>376</v>
      </c>
      <c r="HK20" t="s">
        <v>376</v>
      </c>
      <c r="HL20" t="s">
        <v>376</v>
      </c>
      <c r="HM20" t="s">
        <v>376</v>
      </c>
      <c r="HN20" t="s">
        <v>376</v>
      </c>
      <c r="HO20" t="s">
        <v>376</v>
      </c>
      <c r="HP20" t="s">
        <v>376</v>
      </c>
      <c r="HQ20" t="s">
        <v>376</v>
      </c>
      <c r="HR20" t="s">
        <v>376</v>
      </c>
      <c r="HS20" t="s">
        <v>376</v>
      </c>
      <c r="HT20" t="s">
        <v>376</v>
      </c>
      <c r="HU20" t="s">
        <v>376</v>
      </c>
      <c r="HV20" t="s">
        <v>376</v>
      </c>
      <c r="HW20" t="s">
        <v>376</v>
      </c>
      <c r="HX20" t="s">
        <v>376</v>
      </c>
      <c r="HY20" t="s">
        <v>376</v>
      </c>
      <c r="HZ20" t="s">
        <v>376</v>
      </c>
      <c r="IA20" t="s">
        <v>376</v>
      </c>
      <c r="IB20" t="s">
        <v>376</v>
      </c>
      <c r="IC20" t="s">
        <v>376</v>
      </c>
      <c r="ID20" t="s">
        <v>376</v>
      </c>
      <c r="IE20" t="s">
        <v>376</v>
      </c>
      <c r="IF20" t="s">
        <v>376</v>
      </c>
      <c r="IG20" t="s">
        <v>376</v>
      </c>
      <c r="IH20" t="s">
        <v>376</v>
      </c>
      <c r="II20" t="s">
        <v>376</v>
      </c>
      <c r="IJ20" t="s">
        <v>376</v>
      </c>
      <c r="IK20" t="s">
        <v>376</v>
      </c>
      <c r="IL20" t="s">
        <v>376</v>
      </c>
      <c r="IM20" t="s">
        <v>376</v>
      </c>
      <c r="IN20" t="s">
        <v>376</v>
      </c>
      <c r="IO20" t="s">
        <v>376</v>
      </c>
      <c r="IP20" t="s">
        <v>376</v>
      </c>
      <c r="IQ20" t="s">
        <v>376</v>
      </c>
      <c r="IR20" t="s">
        <v>376</v>
      </c>
      <c r="IS20" t="s">
        <v>376</v>
      </c>
      <c r="IT20" t="s">
        <v>376</v>
      </c>
      <c r="IU20" t="s">
        <v>376</v>
      </c>
      <c r="IV20" t="s">
        <v>376</v>
      </c>
      <c r="IW20" t="s">
        <v>376</v>
      </c>
      <c r="IX20" t="s">
        <v>376</v>
      </c>
      <c r="IY20" t="s">
        <v>376</v>
      </c>
      <c r="IZ20" t="s">
        <v>376</v>
      </c>
      <c r="JA20" t="s">
        <v>376</v>
      </c>
      <c r="JB20" t="s">
        <v>376</v>
      </c>
      <c r="JC20" t="s">
        <v>376</v>
      </c>
      <c r="JD20" t="s">
        <v>376</v>
      </c>
      <c r="JE20" t="s">
        <v>376</v>
      </c>
      <c r="JF20" s="8">
        <f>AVERAGE(Tabla2[[#This Row],[Año]])</f>
        <v>2018</v>
      </c>
      <c r="JG20" s="8" t="s">
        <v>376</v>
      </c>
      <c r="JH20" s="8">
        <v>1</v>
      </c>
    </row>
    <row r="21" spans="1:268" x14ac:dyDescent="0.35">
      <c r="A21" s="33">
        <v>8</v>
      </c>
      <c r="B21" t="s">
        <v>286</v>
      </c>
      <c r="C21" t="s">
        <v>360</v>
      </c>
      <c r="D21">
        <v>110550373</v>
      </c>
      <c r="E21" t="s">
        <v>376</v>
      </c>
      <c r="F21" t="s">
        <v>376</v>
      </c>
      <c r="G21" t="s">
        <v>725</v>
      </c>
      <c r="H21" t="s">
        <v>432</v>
      </c>
      <c r="I21" t="s">
        <v>376</v>
      </c>
      <c r="J21" t="s">
        <v>376</v>
      </c>
      <c r="K21" t="s">
        <v>376</v>
      </c>
      <c r="L21" t="s">
        <v>376</v>
      </c>
      <c r="M21" t="s">
        <v>396</v>
      </c>
      <c r="N21" t="s">
        <v>727</v>
      </c>
      <c r="O21" t="s">
        <v>728</v>
      </c>
      <c r="P21">
        <v>83030011</v>
      </c>
      <c r="Q21" s="30" t="s">
        <v>726</v>
      </c>
      <c r="R21" t="s">
        <v>393</v>
      </c>
      <c r="S21" t="s">
        <v>393</v>
      </c>
      <c r="T21" t="s">
        <v>376</v>
      </c>
      <c r="U21" t="s">
        <v>409</v>
      </c>
      <c r="V21" t="s">
        <v>409</v>
      </c>
      <c r="W21" t="s">
        <v>376</v>
      </c>
      <c r="X21" t="s">
        <v>410</v>
      </c>
      <c r="Y21" t="s">
        <v>393</v>
      </c>
      <c r="Z21" t="s">
        <v>393</v>
      </c>
      <c r="AA21" t="s">
        <v>393</v>
      </c>
      <c r="AB21" t="s">
        <v>376</v>
      </c>
      <c r="AC21" t="s">
        <v>393</v>
      </c>
      <c r="AD21" t="s">
        <v>393</v>
      </c>
      <c r="AE21" t="s">
        <v>393</v>
      </c>
      <c r="AF21" t="s">
        <v>393</v>
      </c>
      <c r="AG21" t="s">
        <v>393</v>
      </c>
      <c r="AH21" t="s">
        <v>393</v>
      </c>
      <c r="AI21" t="s">
        <v>393</v>
      </c>
      <c r="AJ21" t="s">
        <v>393</v>
      </c>
      <c r="AK21" s="49">
        <v>0.05</v>
      </c>
      <c r="AL21">
        <v>9</v>
      </c>
      <c r="AM21" t="s">
        <v>378</v>
      </c>
      <c r="AN21" t="s">
        <v>378</v>
      </c>
      <c r="AO21" t="s">
        <v>393</v>
      </c>
      <c r="AP21" t="s">
        <v>376</v>
      </c>
      <c r="AQ21" t="s">
        <v>376</v>
      </c>
      <c r="AR21" t="s">
        <v>376</v>
      </c>
      <c r="AS21" t="s">
        <v>376</v>
      </c>
      <c r="AT21" t="s">
        <v>376</v>
      </c>
      <c r="AU21" t="s">
        <v>376</v>
      </c>
      <c r="AV21" t="s">
        <v>376</v>
      </c>
      <c r="AW21" t="s">
        <v>376</v>
      </c>
      <c r="AX21" t="s">
        <v>376</v>
      </c>
      <c r="AY21" t="s">
        <v>376</v>
      </c>
      <c r="AZ21" t="s">
        <v>376</v>
      </c>
      <c r="BA21" t="s">
        <v>376</v>
      </c>
      <c r="BB21" t="s">
        <v>376</v>
      </c>
      <c r="BC21" t="s">
        <v>376</v>
      </c>
      <c r="BD21" t="s">
        <v>376</v>
      </c>
      <c r="BE21" t="s">
        <v>376</v>
      </c>
      <c r="BF21" t="s">
        <v>376</v>
      </c>
      <c r="BG21" t="s">
        <v>376</v>
      </c>
      <c r="BH21" t="s">
        <v>376</v>
      </c>
      <c r="BI21" t="s">
        <v>376</v>
      </c>
      <c r="BJ21" t="s">
        <v>376</v>
      </c>
      <c r="BK21" t="s">
        <v>376</v>
      </c>
      <c r="BL21" t="s">
        <v>376</v>
      </c>
      <c r="BM21" t="s">
        <v>376</v>
      </c>
      <c r="BN21" t="s">
        <v>376</v>
      </c>
      <c r="BO21" t="s">
        <v>376</v>
      </c>
      <c r="BP21" t="s">
        <v>376</v>
      </c>
      <c r="BQ21" t="s">
        <v>376</v>
      </c>
      <c r="BR21" t="s">
        <v>376</v>
      </c>
      <c r="BS21" t="s">
        <v>376</v>
      </c>
      <c r="BT21" t="s">
        <v>376</v>
      </c>
      <c r="BU21" t="s">
        <v>376</v>
      </c>
      <c r="BV21" t="s">
        <v>376</v>
      </c>
      <c r="BW21" t="s">
        <v>376</v>
      </c>
      <c r="BX21" t="s">
        <v>376</v>
      </c>
      <c r="BY21" t="s">
        <v>376</v>
      </c>
      <c r="BZ21" t="s">
        <v>376</v>
      </c>
      <c r="CA21" t="s">
        <v>376</v>
      </c>
      <c r="CB21" t="s">
        <v>376</v>
      </c>
      <c r="CC21" t="s">
        <v>376</v>
      </c>
      <c r="CD21" t="s">
        <v>376</v>
      </c>
      <c r="CE21" t="s">
        <v>376</v>
      </c>
      <c r="CF21" t="s">
        <v>376</v>
      </c>
      <c r="CG21" t="s">
        <v>376</v>
      </c>
      <c r="CH21" t="s">
        <v>376</v>
      </c>
      <c r="CI21" t="s">
        <v>376</v>
      </c>
      <c r="CJ21" t="s">
        <v>376</v>
      </c>
      <c r="CK21" t="s">
        <v>376</v>
      </c>
      <c r="CL21" t="s">
        <v>376</v>
      </c>
      <c r="CM21" t="s">
        <v>376</v>
      </c>
      <c r="CN21" t="s">
        <v>376</v>
      </c>
      <c r="CO21" t="s">
        <v>376</v>
      </c>
      <c r="CP21" t="s">
        <v>376</v>
      </c>
      <c r="CQ21" t="s">
        <v>376</v>
      </c>
      <c r="CR21" t="s">
        <v>376</v>
      </c>
      <c r="CS21" t="s">
        <v>376</v>
      </c>
      <c r="CT21" t="s">
        <v>376</v>
      </c>
      <c r="CU21" t="s">
        <v>376</v>
      </c>
      <c r="CV21" t="s">
        <v>376</v>
      </c>
      <c r="CW21" t="s">
        <v>376</v>
      </c>
      <c r="CX21" t="s">
        <v>376</v>
      </c>
      <c r="CY21" t="s">
        <v>376</v>
      </c>
      <c r="CZ21" t="s">
        <v>376</v>
      </c>
      <c r="DA21" t="s">
        <v>376</v>
      </c>
      <c r="DB21" t="s">
        <v>376</v>
      </c>
      <c r="DC21" t="s">
        <v>376</v>
      </c>
      <c r="DD21" t="s">
        <v>376</v>
      </c>
      <c r="DE21" t="s">
        <v>376</v>
      </c>
      <c r="DF21" t="s">
        <v>376</v>
      </c>
      <c r="DG21" t="s">
        <v>376</v>
      </c>
      <c r="DH21" t="s">
        <v>376</v>
      </c>
      <c r="DI21" t="s">
        <v>376</v>
      </c>
      <c r="DJ21" t="s">
        <v>376</v>
      </c>
      <c r="DK21" t="s">
        <v>376</v>
      </c>
      <c r="DL21" t="s">
        <v>376</v>
      </c>
      <c r="DM21" t="s">
        <v>376</v>
      </c>
      <c r="DN21" t="s">
        <v>376</v>
      </c>
      <c r="DO21" t="s">
        <v>376</v>
      </c>
      <c r="DP21" t="s">
        <v>376</v>
      </c>
      <c r="DQ21" t="s">
        <v>376</v>
      </c>
      <c r="DR21" t="s">
        <v>376</v>
      </c>
      <c r="DS21" t="s">
        <v>376</v>
      </c>
      <c r="DT21" t="s">
        <v>376</v>
      </c>
      <c r="DU21" t="s">
        <v>376</v>
      </c>
      <c r="DV21" t="s">
        <v>376</v>
      </c>
      <c r="DW21" t="s">
        <v>376</v>
      </c>
      <c r="DX21" t="s">
        <v>376</v>
      </c>
      <c r="DY21" t="s">
        <v>376</v>
      </c>
      <c r="DZ21" t="s">
        <v>376</v>
      </c>
      <c r="EA21" t="s">
        <v>376</v>
      </c>
      <c r="EB21" t="s">
        <v>376</v>
      </c>
      <c r="EC21" t="s">
        <v>376</v>
      </c>
      <c r="ED21" t="s">
        <v>376</v>
      </c>
      <c r="EE21" t="s">
        <v>376</v>
      </c>
      <c r="EF21" t="s">
        <v>376</v>
      </c>
      <c r="EG21" t="s">
        <v>376</v>
      </c>
      <c r="EH21" t="s">
        <v>729</v>
      </c>
      <c r="EI21" t="s">
        <v>382</v>
      </c>
      <c r="EJ21" s="8">
        <v>2017</v>
      </c>
      <c r="EK21" t="s">
        <v>406</v>
      </c>
      <c r="EL21" t="s">
        <v>385</v>
      </c>
      <c r="EM21" t="s">
        <v>457</v>
      </c>
      <c r="EN21" t="s">
        <v>393</v>
      </c>
      <c r="EO21" t="s">
        <v>376</v>
      </c>
      <c r="EP21" t="s">
        <v>393</v>
      </c>
      <c r="EQ21" t="s">
        <v>393</v>
      </c>
      <c r="ER21" t="s">
        <v>393</v>
      </c>
      <c r="ES21" t="s">
        <v>376</v>
      </c>
      <c r="ET21" t="s">
        <v>376</v>
      </c>
      <c r="EU21" t="s">
        <v>393</v>
      </c>
      <c r="EV21" t="s">
        <v>393</v>
      </c>
      <c r="EW21" t="s">
        <v>401</v>
      </c>
      <c r="EX21" t="s">
        <v>376</v>
      </c>
      <c r="EY21" t="s">
        <v>376</v>
      </c>
      <c r="EZ21" t="s">
        <v>376</v>
      </c>
      <c r="FA21" t="s">
        <v>376</v>
      </c>
      <c r="FB21" t="s">
        <v>376</v>
      </c>
      <c r="FC21" t="s">
        <v>376</v>
      </c>
      <c r="FD21" t="s">
        <v>376</v>
      </c>
      <c r="FE21" t="s">
        <v>376</v>
      </c>
      <c r="FF21" t="s">
        <v>376</v>
      </c>
      <c r="FG21" t="s">
        <v>376</v>
      </c>
      <c r="FH21" t="s">
        <v>376</v>
      </c>
      <c r="FI21" t="s">
        <v>376</v>
      </c>
      <c r="FJ21" t="s">
        <v>376</v>
      </c>
      <c r="FK21" t="s">
        <v>376</v>
      </c>
      <c r="FL21" t="s">
        <v>376</v>
      </c>
      <c r="FM21" t="s">
        <v>376</v>
      </c>
      <c r="FN21" t="s">
        <v>376</v>
      </c>
      <c r="FO21" t="s">
        <v>376</v>
      </c>
      <c r="FP21" t="s">
        <v>376</v>
      </c>
      <c r="FQ21" t="s">
        <v>376</v>
      </c>
      <c r="FR21" t="s">
        <v>376</v>
      </c>
      <c r="FS21" t="s">
        <v>376</v>
      </c>
      <c r="FT21" t="s">
        <v>376</v>
      </c>
      <c r="FU21" t="s">
        <v>376</v>
      </c>
      <c r="FV21" t="s">
        <v>376</v>
      </c>
      <c r="FW21" t="s">
        <v>376</v>
      </c>
      <c r="FX21" t="s">
        <v>376</v>
      </c>
      <c r="FY21" t="s">
        <v>376</v>
      </c>
      <c r="FZ21" t="s">
        <v>376</v>
      </c>
      <c r="GA21" t="s">
        <v>376</v>
      </c>
      <c r="GB21" t="s">
        <v>376</v>
      </c>
      <c r="GC21" t="s">
        <v>376</v>
      </c>
      <c r="GD21" t="s">
        <v>376</v>
      </c>
      <c r="GE21" t="s">
        <v>376</v>
      </c>
      <c r="GF21" t="s">
        <v>376</v>
      </c>
      <c r="GG21" t="s">
        <v>376</v>
      </c>
      <c r="GH21" t="s">
        <v>376</v>
      </c>
      <c r="GI21" t="s">
        <v>376</v>
      </c>
      <c r="GJ21" t="s">
        <v>376</v>
      </c>
      <c r="GK21" t="s">
        <v>376</v>
      </c>
      <c r="GL21" t="s">
        <v>376</v>
      </c>
      <c r="GM21" t="s">
        <v>376</v>
      </c>
      <c r="GN21" t="s">
        <v>376</v>
      </c>
      <c r="GO21" t="s">
        <v>376</v>
      </c>
      <c r="GP21" t="s">
        <v>376</v>
      </c>
      <c r="GQ21" t="s">
        <v>376</v>
      </c>
      <c r="GR21" t="s">
        <v>376</v>
      </c>
      <c r="GS21" t="s">
        <v>376</v>
      </c>
      <c r="GT21" t="s">
        <v>376</v>
      </c>
      <c r="GU21" t="s">
        <v>376</v>
      </c>
      <c r="GV21" t="s">
        <v>376</v>
      </c>
      <c r="GW21" t="s">
        <v>376</v>
      </c>
      <c r="GX21" t="s">
        <v>376</v>
      </c>
      <c r="GY21" t="s">
        <v>376</v>
      </c>
      <c r="GZ21" t="s">
        <v>376</v>
      </c>
      <c r="HA21" t="s">
        <v>376</v>
      </c>
      <c r="HB21" t="s">
        <v>376</v>
      </c>
      <c r="HC21" t="s">
        <v>376</v>
      </c>
      <c r="HD21" t="s">
        <v>376</v>
      </c>
      <c r="HE21" t="s">
        <v>376</v>
      </c>
      <c r="HF21" t="s">
        <v>376</v>
      </c>
      <c r="HG21" t="s">
        <v>376</v>
      </c>
      <c r="HH21" t="s">
        <v>376</v>
      </c>
      <c r="HI21" t="s">
        <v>376</v>
      </c>
      <c r="HJ21" t="s">
        <v>376</v>
      </c>
      <c r="HK21" t="s">
        <v>376</v>
      </c>
      <c r="HL21" t="s">
        <v>376</v>
      </c>
      <c r="HM21" t="s">
        <v>376</v>
      </c>
      <c r="HN21" t="s">
        <v>376</v>
      </c>
      <c r="HO21" t="s">
        <v>376</v>
      </c>
      <c r="HP21" t="s">
        <v>376</v>
      </c>
      <c r="HQ21" t="s">
        <v>376</v>
      </c>
      <c r="HR21" t="s">
        <v>376</v>
      </c>
      <c r="HS21" t="s">
        <v>376</v>
      </c>
      <c r="HT21" t="s">
        <v>376</v>
      </c>
      <c r="HU21" t="s">
        <v>376</v>
      </c>
      <c r="HV21" t="s">
        <v>376</v>
      </c>
      <c r="HW21" t="s">
        <v>376</v>
      </c>
      <c r="HX21" t="s">
        <v>376</v>
      </c>
      <c r="HY21" t="s">
        <v>376</v>
      </c>
      <c r="HZ21" t="s">
        <v>376</v>
      </c>
      <c r="IA21" t="s">
        <v>376</v>
      </c>
      <c r="IB21" t="s">
        <v>376</v>
      </c>
      <c r="IC21" t="s">
        <v>376</v>
      </c>
      <c r="ID21" t="s">
        <v>376</v>
      </c>
      <c r="IE21" t="s">
        <v>376</v>
      </c>
      <c r="IF21" t="s">
        <v>376</v>
      </c>
      <c r="IG21" t="s">
        <v>376</v>
      </c>
      <c r="IH21" t="s">
        <v>376</v>
      </c>
      <c r="II21" t="s">
        <v>376</v>
      </c>
      <c r="IJ21" t="s">
        <v>376</v>
      </c>
      <c r="IK21" t="s">
        <v>376</v>
      </c>
      <c r="IL21" t="s">
        <v>376</v>
      </c>
      <c r="IM21" t="s">
        <v>376</v>
      </c>
      <c r="IN21" t="s">
        <v>376</v>
      </c>
      <c r="IO21" t="s">
        <v>376</v>
      </c>
      <c r="IP21" t="s">
        <v>376</v>
      </c>
      <c r="IQ21" t="s">
        <v>376</v>
      </c>
      <c r="IR21" t="s">
        <v>376</v>
      </c>
      <c r="IS21" t="s">
        <v>376</v>
      </c>
      <c r="IT21" t="s">
        <v>376</v>
      </c>
      <c r="IU21" t="s">
        <v>376</v>
      </c>
      <c r="IV21" t="s">
        <v>376</v>
      </c>
      <c r="IW21" t="s">
        <v>376</v>
      </c>
      <c r="IX21" t="s">
        <v>376</v>
      </c>
      <c r="IY21" t="s">
        <v>376</v>
      </c>
      <c r="IZ21" t="s">
        <v>376</v>
      </c>
      <c r="JA21" t="s">
        <v>376</v>
      </c>
      <c r="JB21" t="s">
        <v>376</v>
      </c>
      <c r="JC21" t="s">
        <v>376</v>
      </c>
      <c r="JD21" t="s">
        <v>376</v>
      </c>
      <c r="JE21" t="s">
        <v>376</v>
      </c>
      <c r="JF21" s="8">
        <f>AVERAGE(Tabla2[[#This Row],[Año]])</f>
        <v>2017</v>
      </c>
      <c r="JG21" s="8" t="s">
        <v>376</v>
      </c>
      <c r="JH21" s="8">
        <v>1</v>
      </c>
    </row>
    <row r="22" spans="1:268" x14ac:dyDescent="0.35">
      <c r="A22" s="33">
        <v>9</v>
      </c>
      <c r="B22" t="s">
        <v>287</v>
      </c>
      <c r="C22" t="s">
        <v>360</v>
      </c>
      <c r="D22">
        <v>401840732</v>
      </c>
      <c r="E22" t="s">
        <v>376</v>
      </c>
      <c r="F22" t="s">
        <v>376</v>
      </c>
      <c r="G22" t="s">
        <v>476</v>
      </c>
      <c r="H22" t="s">
        <v>432</v>
      </c>
      <c r="I22" t="s">
        <v>376</v>
      </c>
      <c r="J22" t="s">
        <v>376</v>
      </c>
      <c r="K22" t="s">
        <v>376</v>
      </c>
      <c r="L22" t="s">
        <v>376</v>
      </c>
      <c r="M22" t="s">
        <v>396</v>
      </c>
      <c r="N22" t="s">
        <v>477</v>
      </c>
      <c r="O22" t="s">
        <v>478</v>
      </c>
      <c r="P22">
        <v>88199348</v>
      </c>
      <c r="Q22" s="30" t="s">
        <v>479</v>
      </c>
      <c r="R22" t="s">
        <v>393</v>
      </c>
      <c r="S22" t="s">
        <v>393</v>
      </c>
      <c r="T22" t="s">
        <v>480</v>
      </c>
      <c r="U22" t="s">
        <v>409</v>
      </c>
      <c r="V22" t="s">
        <v>409</v>
      </c>
      <c r="W22" t="s">
        <v>376</v>
      </c>
      <c r="X22" t="s">
        <v>410</v>
      </c>
      <c r="Y22" t="s">
        <v>393</v>
      </c>
      <c r="Z22" t="s">
        <v>393</v>
      </c>
      <c r="AA22" t="s">
        <v>393</v>
      </c>
      <c r="AB22" t="s">
        <v>376</v>
      </c>
      <c r="AC22" t="s">
        <v>393</v>
      </c>
      <c r="AD22" t="s">
        <v>393</v>
      </c>
      <c r="AE22" t="s">
        <v>393</v>
      </c>
      <c r="AF22" t="s">
        <v>393</v>
      </c>
      <c r="AG22" t="s">
        <v>393</v>
      </c>
      <c r="AH22" t="s">
        <v>393</v>
      </c>
      <c r="AI22" t="s">
        <v>393</v>
      </c>
      <c r="AJ22" t="s">
        <v>393</v>
      </c>
      <c r="AK22" s="49">
        <v>0.15</v>
      </c>
      <c r="AL22">
        <v>12</v>
      </c>
      <c r="AM22" t="s">
        <v>378</v>
      </c>
      <c r="AN22" t="s">
        <v>378</v>
      </c>
      <c r="AO22" t="s">
        <v>393</v>
      </c>
      <c r="AP22" t="s">
        <v>376</v>
      </c>
      <c r="AQ22" t="s">
        <v>376</v>
      </c>
      <c r="AR22" t="s">
        <v>376</v>
      </c>
      <c r="AS22" t="s">
        <v>376</v>
      </c>
      <c r="AT22" t="s">
        <v>376</v>
      </c>
      <c r="AU22" t="s">
        <v>376</v>
      </c>
      <c r="AV22" t="s">
        <v>376</v>
      </c>
      <c r="AW22" t="s">
        <v>376</v>
      </c>
      <c r="AX22" t="s">
        <v>376</v>
      </c>
      <c r="AY22" t="s">
        <v>376</v>
      </c>
      <c r="AZ22" t="s">
        <v>376</v>
      </c>
      <c r="BA22" t="s">
        <v>376</v>
      </c>
      <c r="BB22" t="s">
        <v>376</v>
      </c>
      <c r="BC22" t="s">
        <v>376</v>
      </c>
      <c r="BD22" t="s">
        <v>376</v>
      </c>
      <c r="BE22" t="s">
        <v>376</v>
      </c>
      <c r="BF22" t="s">
        <v>376</v>
      </c>
      <c r="BG22" t="s">
        <v>376</v>
      </c>
      <c r="BH22" t="s">
        <v>376</v>
      </c>
      <c r="BI22" t="s">
        <v>376</v>
      </c>
      <c r="BJ22" t="s">
        <v>376</v>
      </c>
      <c r="BK22" t="s">
        <v>376</v>
      </c>
      <c r="BL22" t="s">
        <v>376</v>
      </c>
      <c r="BM22" t="s">
        <v>376</v>
      </c>
      <c r="BN22" t="s">
        <v>376</v>
      </c>
      <c r="BO22" t="s">
        <v>376</v>
      </c>
      <c r="BP22" t="s">
        <v>376</v>
      </c>
      <c r="BQ22" t="s">
        <v>376</v>
      </c>
      <c r="BR22" t="s">
        <v>376</v>
      </c>
      <c r="BS22" t="s">
        <v>376</v>
      </c>
      <c r="BT22" t="s">
        <v>376</v>
      </c>
      <c r="BU22" t="s">
        <v>376</v>
      </c>
      <c r="BV22" t="s">
        <v>376</v>
      </c>
      <c r="BW22" t="s">
        <v>376</v>
      </c>
      <c r="BX22" t="s">
        <v>376</v>
      </c>
      <c r="BY22" t="s">
        <v>376</v>
      </c>
      <c r="BZ22" t="s">
        <v>376</v>
      </c>
      <c r="CA22" t="s">
        <v>376</v>
      </c>
      <c r="CB22" t="s">
        <v>376</v>
      </c>
      <c r="CC22" t="s">
        <v>376</v>
      </c>
      <c r="CD22" t="s">
        <v>376</v>
      </c>
      <c r="CE22" t="s">
        <v>376</v>
      </c>
      <c r="CF22" t="s">
        <v>376</v>
      </c>
      <c r="CG22" t="s">
        <v>376</v>
      </c>
      <c r="CH22" t="s">
        <v>376</v>
      </c>
      <c r="CI22" t="s">
        <v>376</v>
      </c>
      <c r="CJ22" t="s">
        <v>376</v>
      </c>
      <c r="CK22" t="s">
        <v>376</v>
      </c>
      <c r="CL22" t="s">
        <v>376</v>
      </c>
      <c r="CM22" t="s">
        <v>376</v>
      </c>
      <c r="CN22" t="s">
        <v>376</v>
      </c>
      <c r="CO22" t="s">
        <v>376</v>
      </c>
      <c r="CP22" t="s">
        <v>376</v>
      </c>
      <c r="CQ22" t="s">
        <v>376</v>
      </c>
      <c r="CR22" t="s">
        <v>376</v>
      </c>
      <c r="CS22" t="s">
        <v>376</v>
      </c>
      <c r="CT22" t="s">
        <v>376</v>
      </c>
      <c r="CU22" t="s">
        <v>376</v>
      </c>
      <c r="CV22" t="s">
        <v>376</v>
      </c>
      <c r="CW22" t="s">
        <v>376</v>
      </c>
      <c r="CX22" t="s">
        <v>376</v>
      </c>
      <c r="CY22" t="s">
        <v>376</v>
      </c>
      <c r="CZ22" t="s">
        <v>376</v>
      </c>
      <c r="DA22" t="s">
        <v>376</v>
      </c>
      <c r="DB22" t="s">
        <v>376</v>
      </c>
      <c r="DC22" t="s">
        <v>376</v>
      </c>
      <c r="DD22" t="s">
        <v>376</v>
      </c>
      <c r="DE22" t="s">
        <v>376</v>
      </c>
      <c r="DF22" t="s">
        <v>376</v>
      </c>
      <c r="DG22" t="s">
        <v>376</v>
      </c>
      <c r="DH22" t="s">
        <v>376</v>
      </c>
      <c r="DI22" t="s">
        <v>376</v>
      </c>
      <c r="DJ22" t="s">
        <v>376</v>
      </c>
      <c r="DK22" t="s">
        <v>376</v>
      </c>
      <c r="DL22" t="s">
        <v>376</v>
      </c>
      <c r="DM22" t="s">
        <v>376</v>
      </c>
      <c r="DN22" t="s">
        <v>376</v>
      </c>
      <c r="DO22" t="s">
        <v>376</v>
      </c>
      <c r="DP22" t="s">
        <v>376</v>
      </c>
      <c r="DQ22" t="s">
        <v>376</v>
      </c>
      <c r="DR22" t="s">
        <v>376</v>
      </c>
      <c r="DS22" t="s">
        <v>376</v>
      </c>
      <c r="DT22" t="s">
        <v>376</v>
      </c>
      <c r="DU22" t="s">
        <v>376</v>
      </c>
      <c r="DV22" t="s">
        <v>376</v>
      </c>
      <c r="DW22" t="s">
        <v>376</v>
      </c>
      <c r="DX22" t="s">
        <v>376</v>
      </c>
      <c r="DY22" t="s">
        <v>376</v>
      </c>
      <c r="DZ22" t="s">
        <v>376</v>
      </c>
      <c r="EA22" t="s">
        <v>376</v>
      </c>
      <c r="EB22" t="s">
        <v>376</v>
      </c>
      <c r="EC22" t="s">
        <v>376</v>
      </c>
      <c r="ED22" t="s">
        <v>376</v>
      </c>
      <c r="EE22" t="s">
        <v>376</v>
      </c>
      <c r="EF22" t="s">
        <v>376</v>
      </c>
      <c r="EG22" t="s">
        <v>376</v>
      </c>
      <c r="EH22" t="s">
        <v>481</v>
      </c>
      <c r="EI22" t="s">
        <v>382</v>
      </c>
      <c r="EJ22" s="8">
        <v>2016</v>
      </c>
      <c r="EK22" t="s">
        <v>406</v>
      </c>
      <c r="EL22" t="s">
        <v>437</v>
      </c>
      <c r="EM22" t="s">
        <v>482</v>
      </c>
      <c r="EN22" t="s">
        <v>393</v>
      </c>
      <c r="EO22" t="s">
        <v>376</v>
      </c>
      <c r="EP22" t="s">
        <v>393</v>
      </c>
      <c r="EQ22" t="s">
        <v>393</v>
      </c>
      <c r="ER22" t="s">
        <v>393</v>
      </c>
      <c r="ES22" t="s">
        <v>376</v>
      </c>
      <c r="ET22" t="s">
        <v>376</v>
      </c>
      <c r="EU22" t="s">
        <v>393</v>
      </c>
      <c r="EV22" t="s">
        <v>393</v>
      </c>
      <c r="EW22" t="s">
        <v>401</v>
      </c>
      <c r="EX22" t="s">
        <v>376</v>
      </c>
      <c r="EY22" t="s">
        <v>376</v>
      </c>
      <c r="EZ22" t="s">
        <v>376</v>
      </c>
      <c r="FA22" t="s">
        <v>376</v>
      </c>
      <c r="FB22" t="s">
        <v>376</v>
      </c>
      <c r="FC22" t="s">
        <v>376</v>
      </c>
      <c r="FD22" t="s">
        <v>376</v>
      </c>
      <c r="FE22" t="s">
        <v>376</v>
      </c>
      <c r="FF22" t="s">
        <v>376</v>
      </c>
      <c r="FG22" t="s">
        <v>376</v>
      </c>
      <c r="FH22" t="s">
        <v>376</v>
      </c>
      <c r="FI22" t="s">
        <v>376</v>
      </c>
      <c r="FJ22" t="s">
        <v>376</v>
      </c>
      <c r="FK22" t="s">
        <v>376</v>
      </c>
      <c r="FL22" t="s">
        <v>376</v>
      </c>
      <c r="FM22" t="s">
        <v>376</v>
      </c>
      <c r="FN22" t="s">
        <v>376</v>
      </c>
      <c r="FO22" t="s">
        <v>376</v>
      </c>
      <c r="FP22" t="s">
        <v>376</v>
      </c>
      <c r="FQ22" t="s">
        <v>376</v>
      </c>
      <c r="FR22" t="s">
        <v>376</v>
      </c>
      <c r="FS22" t="s">
        <v>376</v>
      </c>
      <c r="FT22" t="s">
        <v>376</v>
      </c>
      <c r="FU22" t="s">
        <v>376</v>
      </c>
      <c r="FV22" t="s">
        <v>376</v>
      </c>
      <c r="FW22" t="s">
        <v>376</v>
      </c>
      <c r="FX22" t="s">
        <v>376</v>
      </c>
      <c r="FY22" t="s">
        <v>376</v>
      </c>
      <c r="FZ22" t="s">
        <v>376</v>
      </c>
      <c r="GA22" t="s">
        <v>376</v>
      </c>
      <c r="GB22" t="s">
        <v>376</v>
      </c>
      <c r="GC22" t="s">
        <v>376</v>
      </c>
      <c r="GD22" t="s">
        <v>376</v>
      </c>
      <c r="GE22" t="s">
        <v>376</v>
      </c>
      <c r="GF22" t="s">
        <v>376</v>
      </c>
      <c r="GG22" t="s">
        <v>376</v>
      </c>
      <c r="GH22" t="s">
        <v>376</v>
      </c>
      <c r="GI22" t="s">
        <v>376</v>
      </c>
      <c r="GJ22" t="s">
        <v>376</v>
      </c>
      <c r="GK22" t="s">
        <v>376</v>
      </c>
      <c r="GL22" t="s">
        <v>376</v>
      </c>
      <c r="GM22" t="s">
        <v>376</v>
      </c>
      <c r="GN22" t="s">
        <v>376</v>
      </c>
      <c r="GO22" t="s">
        <v>376</v>
      </c>
      <c r="GP22" t="s">
        <v>376</v>
      </c>
      <c r="GQ22" t="s">
        <v>376</v>
      </c>
      <c r="GR22" t="s">
        <v>376</v>
      </c>
      <c r="GS22" t="s">
        <v>376</v>
      </c>
      <c r="GT22" t="s">
        <v>376</v>
      </c>
      <c r="GU22" t="s">
        <v>376</v>
      </c>
      <c r="GV22" t="s">
        <v>376</v>
      </c>
      <c r="GW22" t="s">
        <v>376</v>
      </c>
      <c r="GX22" t="s">
        <v>376</v>
      </c>
      <c r="GY22" t="s">
        <v>376</v>
      </c>
      <c r="GZ22" t="s">
        <v>376</v>
      </c>
      <c r="HA22" t="s">
        <v>376</v>
      </c>
      <c r="HB22" t="s">
        <v>376</v>
      </c>
      <c r="HC22" t="s">
        <v>376</v>
      </c>
      <c r="HD22" t="s">
        <v>376</v>
      </c>
      <c r="HE22" t="s">
        <v>376</v>
      </c>
      <c r="HF22" t="s">
        <v>376</v>
      </c>
      <c r="HG22" t="s">
        <v>376</v>
      </c>
      <c r="HH22" t="s">
        <v>376</v>
      </c>
      <c r="HI22" t="s">
        <v>376</v>
      </c>
      <c r="HJ22" t="s">
        <v>376</v>
      </c>
      <c r="HK22" t="s">
        <v>376</v>
      </c>
      <c r="HL22" t="s">
        <v>376</v>
      </c>
      <c r="HM22" t="s">
        <v>376</v>
      </c>
      <c r="HN22" t="s">
        <v>376</v>
      </c>
      <c r="HO22" t="s">
        <v>376</v>
      </c>
      <c r="HP22" t="s">
        <v>376</v>
      </c>
      <c r="HQ22" t="s">
        <v>376</v>
      </c>
      <c r="HR22" t="s">
        <v>376</v>
      </c>
      <c r="HS22" t="s">
        <v>376</v>
      </c>
      <c r="HT22" t="s">
        <v>376</v>
      </c>
      <c r="HU22" t="s">
        <v>376</v>
      </c>
      <c r="HV22" t="s">
        <v>376</v>
      </c>
      <c r="HW22" t="s">
        <v>376</v>
      </c>
      <c r="HX22" t="s">
        <v>376</v>
      </c>
      <c r="HY22" t="s">
        <v>376</v>
      </c>
      <c r="HZ22" t="s">
        <v>376</v>
      </c>
      <c r="IA22" t="s">
        <v>376</v>
      </c>
      <c r="IB22" t="s">
        <v>376</v>
      </c>
      <c r="IC22" t="s">
        <v>376</v>
      </c>
      <c r="ID22" t="s">
        <v>376</v>
      </c>
      <c r="IE22" t="s">
        <v>376</v>
      </c>
      <c r="IF22" t="s">
        <v>376</v>
      </c>
      <c r="IG22" t="s">
        <v>376</v>
      </c>
      <c r="IH22" t="s">
        <v>376</v>
      </c>
      <c r="II22" t="s">
        <v>376</v>
      </c>
      <c r="IJ22" t="s">
        <v>376</v>
      </c>
      <c r="IK22" t="s">
        <v>376</v>
      </c>
      <c r="IL22" t="s">
        <v>376</v>
      </c>
      <c r="IM22" t="s">
        <v>376</v>
      </c>
      <c r="IN22" t="s">
        <v>376</v>
      </c>
      <c r="IO22" t="s">
        <v>376</v>
      </c>
      <c r="IP22" t="s">
        <v>376</v>
      </c>
      <c r="IQ22" t="s">
        <v>376</v>
      </c>
      <c r="IR22" t="s">
        <v>376</v>
      </c>
      <c r="IS22" t="s">
        <v>376</v>
      </c>
      <c r="IT22" t="s">
        <v>376</v>
      </c>
      <c r="IU22" t="s">
        <v>376</v>
      </c>
      <c r="IV22" t="s">
        <v>376</v>
      </c>
      <c r="IW22" t="s">
        <v>376</v>
      </c>
      <c r="IX22" t="s">
        <v>376</v>
      </c>
      <c r="IY22" t="s">
        <v>376</v>
      </c>
      <c r="IZ22" t="s">
        <v>376</v>
      </c>
      <c r="JA22" t="s">
        <v>376</v>
      </c>
      <c r="JB22" t="s">
        <v>376</v>
      </c>
      <c r="JC22" t="s">
        <v>376</v>
      </c>
      <c r="JD22" t="s">
        <v>376</v>
      </c>
      <c r="JE22" t="s">
        <v>376</v>
      </c>
      <c r="JF22" s="8">
        <f>AVERAGE(Tabla2[[#This Row],[Año]])</f>
        <v>2016</v>
      </c>
      <c r="JG22" s="8" t="s">
        <v>376</v>
      </c>
      <c r="JH22" s="8">
        <v>1</v>
      </c>
    </row>
    <row r="23" spans="1:268" x14ac:dyDescent="0.35">
      <c r="A23" s="33">
        <v>10</v>
      </c>
      <c r="B23" t="s">
        <v>288</v>
      </c>
      <c r="C23" t="s">
        <v>360</v>
      </c>
      <c r="D23">
        <v>106880407</v>
      </c>
      <c r="E23" t="s">
        <v>376</v>
      </c>
      <c r="F23" t="s">
        <v>376</v>
      </c>
      <c r="G23" t="s">
        <v>483</v>
      </c>
      <c r="H23" t="s">
        <v>432</v>
      </c>
      <c r="I23" t="s">
        <v>376</v>
      </c>
      <c r="J23" t="s">
        <v>376</v>
      </c>
      <c r="K23" t="s">
        <v>376</v>
      </c>
      <c r="L23" t="s">
        <v>376</v>
      </c>
      <c r="M23" t="s">
        <v>396</v>
      </c>
      <c r="N23" t="s">
        <v>484</v>
      </c>
      <c r="O23" t="s">
        <v>485</v>
      </c>
      <c r="P23">
        <v>88439459</v>
      </c>
      <c r="Q23" s="30" t="s">
        <v>486</v>
      </c>
      <c r="R23" t="s">
        <v>393</v>
      </c>
      <c r="S23" t="s">
        <v>393</v>
      </c>
      <c r="T23" t="s">
        <v>376</v>
      </c>
      <c r="U23" t="s">
        <v>409</v>
      </c>
      <c r="V23" t="s">
        <v>409</v>
      </c>
      <c r="W23" t="s">
        <v>376</v>
      </c>
      <c r="X23" t="s">
        <v>410</v>
      </c>
      <c r="Y23" t="s">
        <v>393</v>
      </c>
      <c r="Z23" t="s">
        <v>393</v>
      </c>
      <c r="AA23" t="s">
        <v>393</v>
      </c>
      <c r="AB23" t="s">
        <v>376</v>
      </c>
      <c r="AC23" t="s">
        <v>393</v>
      </c>
      <c r="AD23" t="s">
        <v>393</v>
      </c>
      <c r="AE23" t="s">
        <v>393</v>
      </c>
      <c r="AF23" t="s">
        <v>393</v>
      </c>
      <c r="AG23" t="s">
        <v>393</v>
      </c>
      <c r="AH23" t="s">
        <v>393</v>
      </c>
      <c r="AI23" t="s">
        <v>393</v>
      </c>
      <c r="AJ23" t="s">
        <v>393</v>
      </c>
      <c r="AK23" s="49">
        <v>0.05</v>
      </c>
      <c r="AL23">
        <v>35</v>
      </c>
      <c r="AM23" t="s">
        <v>378</v>
      </c>
      <c r="AN23" t="s">
        <v>393</v>
      </c>
      <c r="AO23" t="s">
        <v>393</v>
      </c>
      <c r="AP23" t="s">
        <v>376</v>
      </c>
      <c r="AQ23" t="s">
        <v>376</v>
      </c>
      <c r="AR23" t="s">
        <v>376</v>
      </c>
      <c r="AS23" t="s">
        <v>376</v>
      </c>
      <c r="AT23" t="s">
        <v>376</v>
      </c>
      <c r="AU23" t="s">
        <v>376</v>
      </c>
      <c r="AV23" t="s">
        <v>376</v>
      </c>
      <c r="AW23" t="s">
        <v>376</v>
      </c>
      <c r="AX23" t="s">
        <v>376</v>
      </c>
      <c r="AY23" t="s">
        <v>376</v>
      </c>
      <c r="AZ23" t="s">
        <v>376</v>
      </c>
      <c r="BA23" t="s">
        <v>376</v>
      </c>
      <c r="BB23" t="s">
        <v>376</v>
      </c>
      <c r="BC23" t="s">
        <v>376</v>
      </c>
      <c r="BD23" t="s">
        <v>376</v>
      </c>
      <c r="BE23" t="s">
        <v>376</v>
      </c>
      <c r="BF23" t="s">
        <v>376</v>
      </c>
      <c r="BG23" t="s">
        <v>376</v>
      </c>
      <c r="BH23" t="s">
        <v>376</v>
      </c>
      <c r="BI23" t="s">
        <v>376</v>
      </c>
      <c r="BJ23" t="s">
        <v>376</v>
      </c>
      <c r="BK23" t="s">
        <v>376</v>
      </c>
      <c r="BL23" t="s">
        <v>376</v>
      </c>
      <c r="BM23" t="s">
        <v>376</v>
      </c>
      <c r="BN23" t="s">
        <v>376</v>
      </c>
      <c r="BO23" t="s">
        <v>376</v>
      </c>
      <c r="BP23" t="s">
        <v>376</v>
      </c>
      <c r="BQ23" t="s">
        <v>376</v>
      </c>
      <c r="BR23" t="s">
        <v>376</v>
      </c>
      <c r="BS23" t="s">
        <v>376</v>
      </c>
      <c r="BT23" t="s">
        <v>376</v>
      </c>
      <c r="BU23" t="s">
        <v>376</v>
      </c>
      <c r="BV23" t="s">
        <v>376</v>
      </c>
      <c r="BW23" t="s">
        <v>376</v>
      </c>
      <c r="BX23" t="s">
        <v>376</v>
      </c>
      <c r="BY23" t="s">
        <v>376</v>
      </c>
      <c r="BZ23" t="s">
        <v>376</v>
      </c>
      <c r="CA23" t="s">
        <v>376</v>
      </c>
      <c r="CB23" t="s">
        <v>376</v>
      </c>
      <c r="CC23" t="s">
        <v>376</v>
      </c>
      <c r="CD23" t="s">
        <v>376</v>
      </c>
      <c r="CE23" t="s">
        <v>376</v>
      </c>
      <c r="CF23" t="s">
        <v>376</v>
      </c>
      <c r="CG23" t="s">
        <v>376</v>
      </c>
      <c r="CH23" t="s">
        <v>376</v>
      </c>
      <c r="CI23" t="s">
        <v>376</v>
      </c>
      <c r="CJ23" t="s">
        <v>376</v>
      </c>
      <c r="CK23" t="s">
        <v>376</v>
      </c>
      <c r="CL23" t="s">
        <v>376</v>
      </c>
      <c r="CM23" t="s">
        <v>376</v>
      </c>
      <c r="CN23" t="s">
        <v>376</v>
      </c>
      <c r="CO23" t="s">
        <v>376</v>
      </c>
      <c r="CP23" t="s">
        <v>376</v>
      </c>
      <c r="CQ23" t="s">
        <v>376</v>
      </c>
      <c r="CR23" t="s">
        <v>376</v>
      </c>
      <c r="CS23" t="s">
        <v>376</v>
      </c>
      <c r="CT23" t="s">
        <v>376</v>
      </c>
      <c r="CU23" t="s">
        <v>376</v>
      </c>
      <c r="CV23" t="s">
        <v>376</v>
      </c>
      <c r="CW23" t="s">
        <v>376</v>
      </c>
      <c r="CX23" t="s">
        <v>376</v>
      </c>
      <c r="CY23" t="s">
        <v>376</v>
      </c>
      <c r="CZ23" t="s">
        <v>376</v>
      </c>
      <c r="DA23" t="s">
        <v>376</v>
      </c>
      <c r="DB23" t="s">
        <v>376</v>
      </c>
      <c r="DC23" t="s">
        <v>376</v>
      </c>
      <c r="DD23" t="s">
        <v>376</v>
      </c>
      <c r="DE23" t="s">
        <v>376</v>
      </c>
      <c r="DF23" t="s">
        <v>376</v>
      </c>
      <c r="DG23" t="s">
        <v>376</v>
      </c>
      <c r="DH23" t="s">
        <v>376</v>
      </c>
      <c r="DI23" t="s">
        <v>376</v>
      </c>
      <c r="DJ23" t="s">
        <v>376</v>
      </c>
      <c r="DK23" t="s">
        <v>376</v>
      </c>
      <c r="DL23" t="s">
        <v>376</v>
      </c>
      <c r="DM23" t="s">
        <v>376</v>
      </c>
      <c r="DN23" t="s">
        <v>376</v>
      </c>
      <c r="DO23" t="s">
        <v>376</v>
      </c>
      <c r="DP23" t="s">
        <v>376</v>
      </c>
      <c r="DQ23" t="s">
        <v>376</v>
      </c>
      <c r="DR23" t="s">
        <v>376</v>
      </c>
      <c r="DS23" t="s">
        <v>376</v>
      </c>
      <c r="DT23" t="s">
        <v>376</v>
      </c>
      <c r="DU23" t="s">
        <v>376</v>
      </c>
      <c r="DV23" t="s">
        <v>376</v>
      </c>
      <c r="DW23" t="s">
        <v>376</v>
      </c>
      <c r="DX23" t="s">
        <v>376</v>
      </c>
      <c r="DY23" t="s">
        <v>376</v>
      </c>
      <c r="DZ23" t="s">
        <v>376</v>
      </c>
      <c r="EA23" t="s">
        <v>376</v>
      </c>
      <c r="EB23" t="s">
        <v>376</v>
      </c>
      <c r="EC23" t="s">
        <v>376</v>
      </c>
      <c r="ED23" t="s">
        <v>376</v>
      </c>
      <c r="EE23" t="s">
        <v>376</v>
      </c>
      <c r="EF23" t="s">
        <v>376</v>
      </c>
      <c r="EG23" t="s">
        <v>376</v>
      </c>
      <c r="EH23" t="s">
        <v>487</v>
      </c>
      <c r="EI23" t="s">
        <v>382</v>
      </c>
      <c r="EJ23" s="8">
        <v>2014</v>
      </c>
      <c r="EK23" t="s">
        <v>406</v>
      </c>
      <c r="EL23" t="s">
        <v>404</v>
      </c>
      <c r="EM23" t="s">
        <v>474</v>
      </c>
      <c r="EN23" t="s">
        <v>393</v>
      </c>
      <c r="EO23" t="s">
        <v>376</v>
      </c>
      <c r="EP23" t="s">
        <v>393</v>
      </c>
      <c r="EQ23" t="s">
        <v>393</v>
      </c>
      <c r="ER23" t="s">
        <v>393</v>
      </c>
      <c r="ES23" t="s">
        <v>376</v>
      </c>
      <c r="ET23" t="s">
        <v>376</v>
      </c>
      <c r="EU23" t="s">
        <v>393</v>
      </c>
      <c r="EV23" t="s">
        <v>393</v>
      </c>
      <c r="EW23" t="s">
        <v>401</v>
      </c>
      <c r="EX23" t="s">
        <v>376</v>
      </c>
      <c r="EY23" t="s">
        <v>376</v>
      </c>
      <c r="EZ23" t="s">
        <v>376</v>
      </c>
      <c r="FA23" t="s">
        <v>376</v>
      </c>
      <c r="FB23" t="s">
        <v>376</v>
      </c>
      <c r="FC23" t="s">
        <v>376</v>
      </c>
      <c r="FD23" t="s">
        <v>376</v>
      </c>
      <c r="FE23" t="s">
        <v>376</v>
      </c>
      <c r="FF23" t="s">
        <v>376</v>
      </c>
      <c r="FG23" t="s">
        <v>376</v>
      </c>
      <c r="FH23" t="s">
        <v>376</v>
      </c>
      <c r="FI23" t="s">
        <v>376</v>
      </c>
      <c r="FJ23" t="s">
        <v>376</v>
      </c>
      <c r="FK23" t="s">
        <v>376</v>
      </c>
      <c r="FL23" t="s">
        <v>376</v>
      </c>
      <c r="FM23" t="s">
        <v>376</v>
      </c>
      <c r="FN23" t="s">
        <v>376</v>
      </c>
      <c r="FO23" t="s">
        <v>376</v>
      </c>
      <c r="FP23" t="s">
        <v>376</v>
      </c>
      <c r="FQ23" t="s">
        <v>376</v>
      </c>
      <c r="FR23" t="s">
        <v>376</v>
      </c>
      <c r="FS23" t="s">
        <v>376</v>
      </c>
      <c r="FT23" t="s">
        <v>376</v>
      </c>
      <c r="FU23" t="s">
        <v>376</v>
      </c>
      <c r="FV23" t="s">
        <v>376</v>
      </c>
      <c r="FW23" t="s">
        <v>376</v>
      </c>
      <c r="FX23" t="s">
        <v>376</v>
      </c>
      <c r="FY23" t="s">
        <v>376</v>
      </c>
      <c r="FZ23" t="s">
        <v>376</v>
      </c>
      <c r="GA23" t="s">
        <v>376</v>
      </c>
      <c r="GB23" t="s">
        <v>376</v>
      </c>
      <c r="GC23" t="s">
        <v>376</v>
      </c>
      <c r="GD23" t="s">
        <v>376</v>
      </c>
      <c r="GE23" t="s">
        <v>376</v>
      </c>
      <c r="GF23" t="s">
        <v>376</v>
      </c>
      <c r="GG23" t="s">
        <v>376</v>
      </c>
      <c r="GH23" t="s">
        <v>376</v>
      </c>
      <c r="GI23" t="s">
        <v>376</v>
      </c>
      <c r="GJ23" t="s">
        <v>376</v>
      </c>
      <c r="GK23" t="s">
        <v>376</v>
      </c>
      <c r="GL23" t="s">
        <v>376</v>
      </c>
      <c r="GM23" t="s">
        <v>376</v>
      </c>
      <c r="GN23" t="s">
        <v>376</v>
      </c>
      <c r="GO23" t="s">
        <v>376</v>
      </c>
      <c r="GP23" t="s">
        <v>376</v>
      </c>
      <c r="GQ23" t="s">
        <v>376</v>
      </c>
      <c r="GR23" t="s">
        <v>376</v>
      </c>
      <c r="GS23" t="s">
        <v>376</v>
      </c>
      <c r="GT23" t="s">
        <v>376</v>
      </c>
      <c r="GU23" t="s">
        <v>376</v>
      </c>
      <c r="GV23" t="s">
        <v>376</v>
      </c>
      <c r="GW23" t="s">
        <v>376</v>
      </c>
      <c r="GX23" t="s">
        <v>376</v>
      </c>
      <c r="GY23" t="s">
        <v>376</v>
      </c>
      <c r="GZ23" t="s">
        <v>376</v>
      </c>
      <c r="HA23" t="s">
        <v>376</v>
      </c>
      <c r="HB23" t="s">
        <v>376</v>
      </c>
      <c r="HC23" t="s">
        <v>376</v>
      </c>
      <c r="HD23" t="s">
        <v>376</v>
      </c>
      <c r="HE23" t="s">
        <v>376</v>
      </c>
      <c r="HF23" t="s">
        <v>376</v>
      </c>
      <c r="HG23" t="s">
        <v>376</v>
      </c>
      <c r="HH23" t="s">
        <v>376</v>
      </c>
      <c r="HI23" t="s">
        <v>376</v>
      </c>
      <c r="HJ23" t="s">
        <v>376</v>
      </c>
      <c r="HK23" t="s">
        <v>376</v>
      </c>
      <c r="HL23" t="s">
        <v>376</v>
      </c>
      <c r="HM23" t="s">
        <v>376</v>
      </c>
      <c r="HN23" t="s">
        <v>376</v>
      </c>
      <c r="HO23" t="s">
        <v>376</v>
      </c>
      <c r="HP23" t="s">
        <v>376</v>
      </c>
      <c r="HQ23" t="s">
        <v>376</v>
      </c>
      <c r="HR23" t="s">
        <v>376</v>
      </c>
      <c r="HS23" t="s">
        <v>376</v>
      </c>
      <c r="HT23" t="s">
        <v>376</v>
      </c>
      <c r="HU23" t="s">
        <v>376</v>
      </c>
      <c r="HV23" t="s">
        <v>376</v>
      </c>
      <c r="HW23" t="s">
        <v>376</v>
      </c>
      <c r="HX23" t="s">
        <v>376</v>
      </c>
      <c r="HY23" t="s">
        <v>376</v>
      </c>
      <c r="HZ23" t="s">
        <v>376</v>
      </c>
      <c r="IA23" t="s">
        <v>376</v>
      </c>
      <c r="IB23" t="s">
        <v>376</v>
      </c>
      <c r="IC23" t="s">
        <v>376</v>
      </c>
      <c r="ID23" t="s">
        <v>376</v>
      </c>
      <c r="IE23" t="s">
        <v>376</v>
      </c>
      <c r="IF23" t="s">
        <v>376</v>
      </c>
      <c r="IG23" t="s">
        <v>376</v>
      </c>
      <c r="IH23" t="s">
        <v>376</v>
      </c>
      <c r="II23" t="s">
        <v>376</v>
      </c>
      <c r="IJ23" t="s">
        <v>376</v>
      </c>
      <c r="IK23" t="s">
        <v>376</v>
      </c>
      <c r="IL23" t="s">
        <v>376</v>
      </c>
      <c r="IM23" t="s">
        <v>376</v>
      </c>
      <c r="IN23" t="s">
        <v>376</v>
      </c>
      <c r="IO23" t="s">
        <v>376</v>
      </c>
      <c r="IP23" t="s">
        <v>376</v>
      </c>
      <c r="IQ23" t="s">
        <v>376</v>
      </c>
      <c r="IR23" t="s">
        <v>376</v>
      </c>
      <c r="IS23" t="s">
        <v>376</v>
      </c>
      <c r="IT23" t="s">
        <v>376</v>
      </c>
      <c r="IU23" t="s">
        <v>376</v>
      </c>
      <c r="IV23" t="s">
        <v>376</v>
      </c>
      <c r="IW23" t="s">
        <v>376</v>
      </c>
      <c r="IX23" t="s">
        <v>376</v>
      </c>
      <c r="IY23" t="s">
        <v>376</v>
      </c>
      <c r="IZ23" t="s">
        <v>376</v>
      </c>
      <c r="JA23" t="s">
        <v>376</v>
      </c>
      <c r="JB23" t="s">
        <v>376</v>
      </c>
      <c r="JC23" t="s">
        <v>376</v>
      </c>
      <c r="JD23" t="s">
        <v>376</v>
      </c>
      <c r="JE23" t="s">
        <v>376</v>
      </c>
      <c r="JF23" s="8">
        <f>AVERAGE(Tabla2[[#This Row],[Año]])</f>
        <v>2014</v>
      </c>
      <c r="JG23" s="8" t="s">
        <v>376</v>
      </c>
      <c r="JH23" s="8">
        <v>1</v>
      </c>
    </row>
    <row r="24" spans="1:268" ht="29" x14ac:dyDescent="0.35">
      <c r="A24" s="33">
        <v>11</v>
      </c>
      <c r="B24" t="s">
        <v>289</v>
      </c>
      <c r="C24" t="s">
        <v>360</v>
      </c>
      <c r="D24">
        <v>205130373</v>
      </c>
      <c r="E24" t="s">
        <v>376</v>
      </c>
      <c r="F24" t="s">
        <v>376</v>
      </c>
      <c r="G24" t="s">
        <v>488</v>
      </c>
      <c r="H24" t="s">
        <v>489</v>
      </c>
      <c r="I24" t="s">
        <v>376</v>
      </c>
      <c r="J24" t="s">
        <v>376</v>
      </c>
      <c r="K24" t="s">
        <v>376</v>
      </c>
      <c r="L24" t="s">
        <v>376</v>
      </c>
      <c r="M24" t="s">
        <v>396</v>
      </c>
      <c r="N24" t="s">
        <v>490</v>
      </c>
      <c r="O24" t="s">
        <v>491</v>
      </c>
      <c r="P24" s="22" t="s">
        <v>492</v>
      </c>
      <c r="Q24" s="30" t="s">
        <v>493</v>
      </c>
      <c r="R24" t="s">
        <v>393</v>
      </c>
      <c r="S24" t="s">
        <v>393</v>
      </c>
      <c r="T24" t="s">
        <v>376</v>
      </c>
      <c r="U24" t="s">
        <v>409</v>
      </c>
      <c r="V24" t="s">
        <v>409</v>
      </c>
      <c r="W24" t="s">
        <v>376</v>
      </c>
      <c r="X24" t="s">
        <v>410</v>
      </c>
      <c r="Y24" t="s">
        <v>393</v>
      </c>
      <c r="Z24" t="s">
        <v>393</v>
      </c>
      <c r="AA24" t="s">
        <v>393</v>
      </c>
      <c r="AB24" t="s">
        <v>376</v>
      </c>
      <c r="AC24" t="s">
        <v>393</v>
      </c>
      <c r="AD24" t="s">
        <v>393</v>
      </c>
      <c r="AE24" t="s">
        <v>393</v>
      </c>
      <c r="AF24" t="s">
        <v>393</v>
      </c>
      <c r="AG24" t="s">
        <v>393</v>
      </c>
      <c r="AH24" t="s">
        <v>393</v>
      </c>
      <c r="AI24" t="s">
        <v>393</v>
      </c>
      <c r="AJ24" t="s">
        <v>393</v>
      </c>
      <c r="AK24" s="49">
        <v>0.05</v>
      </c>
      <c r="AL24">
        <v>11</v>
      </c>
      <c r="AM24" t="s">
        <v>378</v>
      </c>
      <c r="AN24" t="s">
        <v>378</v>
      </c>
      <c r="AO24" t="s">
        <v>393</v>
      </c>
      <c r="AP24" t="s">
        <v>494</v>
      </c>
      <c r="AQ24">
        <v>205700903</v>
      </c>
      <c r="AR24" t="s">
        <v>393</v>
      </c>
      <c r="AS24" t="s">
        <v>393</v>
      </c>
      <c r="AT24" t="s">
        <v>393</v>
      </c>
      <c r="AU24" t="s">
        <v>393</v>
      </c>
      <c r="AV24" t="s">
        <v>393</v>
      </c>
      <c r="AW24" t="s">
        <v>376</v>
      </c>
      <c r="AX24" t="s">
        <v>393</v>
      </c>
      <c r="AY24" t="s">
        <v>393</v>
      </c>
      <c r="AZ24" s="30" t="s">
        <v>496</v>
      </c>
      <c r="BA24" t="s">
        <v>495</v>
      </c>
      <c r="BB24" t="s">
        <v>376</v>
      </c>
      <c r="BC24" t="s">
        <v>376</v>
      </c>
      <c r="BD24" t="s">
        <v>376</v>
      </c>
      <c r="BE24" t="s">
        <v>376</v>
      </c>
      <c r="BF24" t="s">
        <v>376</v>
      </c>
      <c r="BG24" t="s">
        <v>376</v>
      </c>
      <c r="BH24" t="s">
        <v>376</v>
      </c>
      <c r="BI24" t="s">
        <v>376</v>
      </c>
      <c r="BJ24" t="s">
        <v>376</v>
      </c>
      <c r="BK24" t="s">
        <v>376</v>
      </c>
      <c r="BL24" t="s">
        <v>376</v>
      </c>
      <c r="BM24" t="s">
        <v>376</v>
      </c>
      <c r="BN24" t="s">
        <v>376</v>
      </c>
      <c r="BO24" t="s">
        <v>376</v>
      </c>
      <c r="BP24" t="s">
        <v>376</v>
      </c>
      <c r="BQ24" t="s">
        <v>376</v>
      </c>
      <c r="BR24" t="s">
        <v>376</v>
      </c>
      <c r="BS24" t="s">
        <v>376</v>
      </c>
      <c r="BT24" t="s">
        <v>376</v>
      </c>
      <c r="BU24" t="s">
        <v>376</v>
      </c>
      <c r="BV24" t="s">
        <v>376</v>
      </c>
      <c r="BW24" t="s">
        <v>376</v>
      </c>
      <c r="BX24" t="s">
        <v>376</v>
      </c>
      <c r="BY24" t="s">
        <v>376</v>
      </c>
      <c r="BZ24" t="s">
        <v>376</v>
      </c>
      <c r="CA24" t="s">
        <v>376</v>
      </c>
      <c r="CB24" t="s">
        <v>376</v>
      </c>
      <c r="CC24" t="s">
        <v>376</v>
      </c>
      <c r="CD24" t="s">
        <v>376</v>
      </c>
      <c r="CE24" t="s">
        <v>376</v>
      </c>
      <c r="CF24" t="s">
        <v>376</v>
      </c>
      <c r="CG24" t="s">
        <v>376</v>
      </c>
      <c r="CH24" t="s">
        <v>376</v>
      </c>
      <c r="CI24" t="s">
        <v>376</v>
      </c>
      <c r="CJ24" t="s">
        <v>376</v>
      </c>
      <c r="CK24" t="s">
        <v>376</v>
      </c>
      <c r="CL24" t="s">
        <v>376</v>
      </c>
      <c r="CM24" t="s">
        <v>376</v>
      </c>
      <c r="CN24" t="s">
        <v>376</v>
      </c>
      <c r="CO24" t="s">
        <v>376</v>
      </c>
      <c r="CP24" t="s">
        <v>376</v>
      </c>
      <c r="CQ24" t="s">
        <v>376</v>
      </c>
      <c r="CR24" t="s">
        <v>376</v>
      </c>
      <c r="CS24" t="s">
        <v>376</v>
      </c>
      <c r="CT24" t="s">
        <v>376</v>
      </c>
      <c r="CU24" t="s">
        <v>376</v>
      </c>
      <c r="CV24" t="s">
        <v>376</v>
      </c>
      <c r="CW24" t="s">
        <v>376</v>
      </c>
      <c r="CX24" t="s">
        <v>376</v>
      </c>
      <c r="CY24" t="s">
        <v>376</v>
      </c>
      <c r="CZ24" t="s">
        <v>376</v>
      </c>
      <c r="DA24" t="s">
        <v>376</v>
      </c>
      <c r="DB24" t="s">
        <v>376</v>
      </c>
      <c r="DC24" t="s">
        <v>376</v>
      </c>
      <c r="DD24" t="s">
        <v>376</v>
      </c>
      <c r="DE24" t="s">
        <v>376</v>
      </c>
      <c r="DF24" t="s">
        <v>376</v>
      </c>
      <c r="DG24" t="s">
        <v>376</v>
      </c>
      <c r="DH24" t="s">
        <v>376</v>
      </c>
      <c r="DI24" t="s">
        <v>376</v>
      </c>
      <c r="DJ24" t="s">
        <v>376</v>
      </c>
      <c r="DK24" t="s">
        <v>376</v>
      </c>
      <c r="DL24" t="s">
        <v>376</v>
      </c>
      <c r="DM24" t="s">
        <v>376</v>
      </c>
      <c r="DN24" t="s">
        <v>376</v>
      </c>
      <c r="DO24" t="s">
        <v>376</v>
      </c>
      <c r="DP24" t="s">
        <v>376</v>
      </c>
      <c r="DQ24" t="s">
        <v>376</v>
      </c>
      <c r="DR24" t="s">
        <v>376</v>
      </c>
      <c r="DS24" t="s">
        <v>376</v>
      </c>
      <c r="DT24" t="s">
        <v>376</v>
      </c>
      <c r="DU24" t="s">
        <v>376</v>
      </c>
      <c r="DV24" t="s">
        <v>376</v>
      </c>
      <c r="DW24" t="s">
        <v>376</v>
      </c>
      <c r="DX24" t="s">
        <v>376</v>
      </c>
      <c r="DY24" t="s">
        <v>376</v>
      </c>
      <c r="DZ24" t="s">
        <v>376</v>
      </c>
      <c r="EA24" t="s">
        <v>376</v>
      </c>
      <c r="EB24" t="s">
        <v>376</v>
      </c>
      <c r="EC24" t="s">
        <v>376</v>
      </c>
      <c r="ED24" t="s">
        <v>376</v>
      </c>
      <c r="EE24" t="s">
        <v>376</v>
      </c>
      <c r="EF24" t="s">
        <v>376</v>
      </c>
      <c r="EG24" t="s">
        <v>376</v>
      </c>
      <c r="EH24" t="s">
        <v>497</v>
      </c>
      <c r="EI24" t="s">
        <v>382</v>
      </c>
      <c r="EJ24" s="8">
        <v>2020</v>
      </c>
      <c r="EK24" t="s">
        <v>406</v>
      </c>
      <c r="EL24" t="s">
        <v>385</v>
      </c>
      <c r="EM24" t="s">
        <v>474</v>
      </c>
      <c r="EN24" t="s">
        <v>393</v>
      </c>
      <c r="EO24" t="s">
        <v>376</v>
      </c>
      <c r="EP24" t="s">
        <v>393</v>
      </c>
      <c r="EQ24" t="s">
        <v>393</v>
      </c>
      <c r="ER24" t="s">
        <v>393</v>
      </c>
      <c r="ES24" t="s">
        <v>376</v>
      </c>
      <c r="ET24" t="s">
        <v>376</v>
      </c>
      <c r="EU24" t="s">
        <v>393</v>
      </c>
      <c r="EV24" t="s">
        <v>393</v>
      </c>
      <c r="EW24" t="s">
        <v>401</v>
      </c>
      <c r="EX24" t="s">
        <v>376</v>
      </c>
      <c r="EY24" t="s">
        <v>376</v>
      </c>
      <c r="EZ24" t="s">
        <v>376</v>
      </c>
      <c r="FA24" t="s">
        <v>376</v>
      </c>
      <c r="FB24" t="s">
        <v>376</v>
      </c>
      <c r="FC24" t="s">
        <v>376</v>
      </c>
      <c r="FD24" t="s">
        <v>376</v>
      </c>
      <c r="FE24" t="s">
        <v>376</v>
      </c>
      <c r="FF24" t="s">
        <v>376</v>
      </c>
      <c r="FG24" t="s">
        <v>376</v>
      </c>
      <c r="FH24" t="s">
        <v>376</v>
      </c>
      <c r="FI24" t="s">
        <v>376</v>
      </c>
      <c r="FJ24" t="s">
        <v>376</v>
      </c>
      <c r="FK24" t="s">
        <v>376</v>
      </c>
      <c r="FL24" t="s">
        <v>376</v>
      </c>
      <c r="FM24" t="s">
        <v>376</v>
      </c>
      <c r="FN24" t="s">
        <v>376</v>
      </c>
      <c r="FO24" t="s">
        <v>376</v>
      </c>
      <c r="FP24" t="s">
        <v>376</v>
      </c>
      <c r="FQ24" t="s">
        <v>376</v>
      </c>
      <c r="FR24" t="s">
        <v>376</v>
      </c>
      <c r="FS24" t="s">
        <v>376</v>
      </c>
      <c r="FT24" t="s">
        <v>376</v>
      </c>
      <c r="FU24" t="s">
        <v>376</v>
      </c>
      <c r="FV24" t="s">
        <v>376</v>
      </c>
      <c r="FW24" t="s">
        <v>376</v>
      </c>
      <c r="FX24" t="s">
        <v>376</v>
      </c>
      <c r="FY24" t="s">
        <v>376</v>
      </c>
      <c r="FZ24" t="s">
        <v>376</v>
      </c>
      <c r="GA24" t="s">
        <v>376</v>
      </c>
      <c r="GB24" t="s">
        <v>376</v>
      </c>
      <c r="GC24" t="s">
        <v>376</v>
      </c>
      <c r="GD24" t="s">
        <v>376</v>
      </c>
      <c r="GE24" t="s">
        <v>376</v>
      </c>
      <c r="GF24" t="s">
        <v>376</v>
      </c>
      <c r="GG24" t="s">
        <v>376</v>
      </c>
      <c r="GH24" t="s">
        <v>376</v>
      </c>
      <c r="GI24" t="s">
        <v>376</v>
      </c>
      <c r="GJ24" t="s">
        <v>376</v>
      </c>
      <c r="GK24" t="s">
        <v>376</v>
      </c>
      <c r="GL24" t="s">
        <v>376</v>
      </c>
      <c r="GM24" t="s">
        <v>376</v>
      </c>
      <c r="GN24" t="s">
        <v>376</v>
      </c>
      <c r="GO24" t="s">
        <v>376</v>
      </c>
      <c r="GP24" t="s">
        <v>376</v>
      </c>
      <c r="GQ24" t="s">
        <v>376</v>
      </c>
      <c r="GR24" t="s">
        <v>376</v>
      </c>
      <c r="GS24" t="s">
        <v>376</v>
      </c>
      <c r="GT24" t="s">
        <v>376</v>
      </c>
      <c r="GU24" t="s">
        <v>376</v>
      </c>
      <c r="GV24" t="s">
        <v>376</v>
      </c>
      <c r="GW24" t="s">
        <v>376</v>
      </c>
      <c r="GX24" t="s">
        <v>376</v>
      </c>
      <c r="GY24" t="s">
        <v>376</v>
      </c>
      <c r="GZ24" t="s">
        <v>376</v>
      </c>
      <c r="HA24" t="s">
        <v>376</v>
      </c>
      <c r="HB24" t="s">
        <v>376</v>
      </c>
      <c r="HC24" t="s">
        <v>376</v>
      </c>
      <c r="HD24" t="s">
        <v>376</v>
      </c>
      <c r="HE24" t="s">
        <v>376</v>
      </c>
      <c r="HF24" t="s">
        <v>376</v>
      </c>
      <c r="HG24" t="s">
        <v>376</v>
      </c>
      <c r="HH24" t="s">
        <v>376</v>
      </c>
      <c r="HI24" t="s">
        <v>376</v>
      </c>
      <c r="HJ24" t="s">
        <v>376</v>
      </c>
      <c r="HK24" t="s">
        <v>376</v>
      </c>
      <c r="HL24" t="s">
        <v>376</v>
      </c>
      <c r="HM24" t="s">
        <v>376</v>
      </c>
      <c r="HN24" t="s">
        <v>376</v>
      </c>
      <c r="HO24" t="s">
        <v>376</v>
      </c>
      <c r="HP24" t="s">
        <v>376</v>
      </c>
      <c r="HQ24" t="s">
        <v>376</v>
      </c>
      <c r="HR24" t="s">
        <v>376</v>
      </c>
      <c r="HS24" t="s">
        <v>376</v>
      </c>
      <c r="HT24" t="s">
        <v>376</v>
      </c>
      <c r="HU24" t="s">
        <v>376</v>
      </c>
      <c r="HV24" t="s">
        <v>376</v>
      </c>
      <c r="HW24" t="s">
        <v>376</v>
      </c>
      <c r="HX24" t="s">
        <v>376</v>
      </c>
      <c r="HY24" t="s">
        <v>376</v>
      </c>
      <c r="HZ24" t="s">
        <v>376</v>
      </c>
      <c r="IA24" t="s">
        <v>376</v>
      </c>
      <c r="IB24" t="s">
        <v>376</v>
      </c>
      <c r="IC24" t="s">
        <v>376</v>
      </c>
      <c r="ID24" t="s">
        <v>376</v>
      </c>
      <c r="IE24" t="s">
        <v>376</v>
      </c>
      <c r="IF24" t="s">
        <v>376</v>
      </c>
      <c r="IG24" t="s">
        <v>376</v>
      </c>
      <c r="IH24" t="s">
        <v>376</v>
      </c>
      <c r="II24" t="s">
        <v>376</v>
      </c>
      <c r="IJ24" t="s">
        <v>376</v>
      </c>
      <c r="IK24" t="s">
        <v>376</v>
      </c>
      <c r="IL24" t="s">
        <v>376</v>
      </c>
      <c r="IM24" t="s">
        <v>376</v>
      </c>
      <c r="IN24" t="s">
        <v>376</v>
      </c>
      <c r="IO24" t="s">
        <v>376</v>
      </c>
      <c r="IP24" t="s">
        <v>376</v>
      </c>
      <c r="IQ24" t="s">
        <v>376</v>
      </c>
      <c r="IR24" t="s">
        <v>376</v>
      </c>
      <c r="IS24" t="s">
        <v>376</v>
      </c>
      <c r="IT24" t="s">
        <v>376</v>
      </c>
      <c r="IU24" t="s">
        <v>376</v>
      </c>
      <c r="IV24" t="s">
        <v>376</v>
      </c>
      <c r="IW24" t="s">
        <v>376</v>
      </c>
      <c r="IX24" t="s">
        <v>376</v>
      </c>
      <c r="IY24" t="s">
        <v>376</v>
      </c>
      <c r="IZ24" t="s">
        <v>376</v>
      </c>
      <c r="JA24" t="s">
        <v>376</v>
      </c>
      <c r="JB24" t="s">
        <v>376</v>
      </c>
      <c r="JC24" t="s">
        <v>376</v>
      </c>
      <c r="JD24" t="s">
        <v>376</v>
      </c>
      <c r="JE24" t="s">
        <v>376</v>
      </c>
      <c r="JF24" s="8">
        <f>AVERAGE(Tabla2[[#This Row],[Año]])</f>
        <v>2020</v>
      </c>
      <c r="JG24" s="8" t="s">
        <v>376</v>
      </c>
      <c r="JH24" s="8">
        <v>1</v>
      </c>
    </row>
    <row r="25" spans="1:268" x14ac:dyDescent="0.35">
      <c r="A25" s="33">
        <v>12</v>
      </c>
      <c r="B25" t="s">
        <v>290</v>
      </c>
      <c r="C25" t="s">
        <v>360</v>
      </c>
      <c r="D25">
        <v>109680022</v>
      </c>
      <c r="E25" t="s">
        <v>376</v>
      </c>
      <c r="F25" t="s">
        <v>376</v>
      </c>
      <c r="G25" t="s">
        <v>498</v>
      </c>
      <c r="H25" t="s">
        <v>499</v>
      </c>
      <c r="I25" t="s">
        <v>376</v>
      </c>
      <c r="J25" t="s">
        <v>376</v>
      </c>
      <c r="K25" t="s">
        <v>376</v>
      </c>
      <c r="L25" t="s">
        <v>376</v>
      </c>
      <c r="M25" t="s">
        <v>396</v>
      </c>
      <c r="N25" t="s">
        <v>731</v>
      </c>
      <c r="O25" t="s">
        <v>732</v>
      </c>
      <c r="P25">
        <v>86857697</v>
      </c>
      <c r="Q25" s="30" t="s">
        <v>500</v>
      </c>
      <c r="R25" t="s">
        <v>393</v>
      </c>
      <c r="S25" t="s">
        <v>393</v>
      </c>
      <c r="T25" t="s">
        <v>376</v>
      </c>
      <c r="U25" t="s">
        <v>409</v>
      </c>
      <c r="V25" t="s">
        <v>409</v>
      </c>
      <c r="W25" t="s">
        <v>376</v>
      </c>
      <c r="X25" t="s">
        <v>410</v>
      </c>
      <c r="Y25" t="s">
        <v>393</v>
      </c>
      <c r="Z25" t="s">
        <v>393</v>
      </c>
      <c r="AA25" t="s">
        <v>393</v>
      </c>
      <c r="AB25" t="s">
        <v>376</v>
      </c>
      <c r="AC25" t="s">
        <v>393</v>
      </c>
      <c r="AD25" t="s">
        <v>393</v>
      </c>
      <c r="AE25" t="s">
        <v>393</v>
      </c>
      <c r="AF25" t="s">
        <v>393</v>
      </c>
      <c r="AG25" t="s">
        <v>393</v>
      </c>
      <c r="AH25" t="s">
        <v>393</v>
      </c>
      <c r="AI25" s="31" t="s">
        <v>420</v>
      </c>
      <c r="AJ25" t="s">
        <v>393</v>
      </c>
      <c r="AK25" s="49">
        <v>0.05</v>
      </c>
      <c r="AL25">
        <v>22</v>
      </c>
      <c r="AM25" t="s">
        <v>378</v>
      </c>
      <c r="AN25" t="s">
        <v>378</v>
      </c>
      <c r="AO25" t="s">
        <v>393</v>
      </c>
      <c r="AP25" t="s">
        <v>376</v>
      </c>
      <c r="AQ25" t="s">
        <v>376</v>
      </c>
      <c r="AR25" t="s">
        <v>376</v>
      </c>
      <c r="AS25" t="s">
        <v>376</v>
      </c>
      <c r="AT25" t="s">
        <v>376</v>
      </c>
      <c r="AU25" t="s">
        <v>376</v>
      </c>
      <c r="AV25" t="s">
        <v>376</v>
      </c>
      <c r="AW25" t="s">
        <v>376</v>
      </c>
      <c r="AX25" t="s">
        <v>376</v>
      </c>
      <c r="AY25" t="s">
        <v>376</v>
      </c>
      <c r="AZ25" t="s">
        <v>376</v>
      </c>
      <c r="BA25" t="s">
        <v>376</v>
      </c>
      <c r="BB25" t="s">
        <v>376</v>
      </c>
      <c r="BC25" t="s">
        <v>376</v>
      </c>
      <c r="BD25" t="s">
        <v>376</v>
      </c>
      <c r="BE25" t="s">
        <v>376</v>
      </c>
      <c r="BF25" t="s">
        <v>376</v>
      </c>
      <c r="BG25" t="s">
        <v>376</v>
      </c>
      <c r="BH25" t="s">
        <v>376</v>
      </c>
      <c r="BI25" t="s">
        <v>376</v>
      </c>
      <c r="BJ25" t="s">
        <v>376</v>
      </c>
      <c r="BK25" t="s">
        <v>376</v>
      </c>
      <c r="BL25" t="s">
        <v>376</v>
      </c>
      <c r="BM25" t="s">
        <v>376</v>
      </c>
      <c r="BN25" t="s">
        <v>376</v>
      </c>
      <c r="BO25" t="s">
        <v>376</v>
      </c>
      <c r="BP25" t="s">
        <v>376</v>
      </c>
      <c r="BQ25" t="s">
        <v>376</v>
      </c>
      <c r="BR25" t="s">
        <v>376</v>
      </c>
      <c r="BS25" t="s">
        <v>376</v>
      </c>
      <c r="BT25" t="s">
        <v>376</v>
      </c>
      <c r="BU25" t="s">
        <v>376</v>
      </c>
      <c r="BV25" t="s">
        <v>376</v>
      </c>
      <c r="BW25" t="s">
        <v>376</v>
      </c>
      <c r="BX25" t="s">
        <v>376</v>
      </c>
      <c r="BY25" t="s">
        <v>376</v>
      </c>
      <c r="BZ25" t="s">
        <v>376</v>
      </c>
      <c r="CA25" t="s">
        <v>376</v>
      </c>
      <c r="CB25" t="s">
        <v>376</v>
      </c>
      <c r="CC25" t="s">
        <v>376</v>
      </c>
      <c r="CD25" t="s">
        <v>376</v>
      </c>
      <c r="CE25" t="s">
        <v>376</v>
      </c>
      <c r="CF25" t="s">
        <v>376</v>
      </c>
      <c r="CG25" t="s">
        <v>376</v>
      </c>
      <c r="CH25" t="s">
        <v>376</v>
      </c>
      <c r="CI25" t="s">
        <v>376</v>
      </c>
      <c r="CJ25" t="s">
        <v>376</v>
      </c>
      <c r="CK25" t="s">
        <v>376</v>
      </c>
      <c r="CL25" t="s">
        <v>376</v>
      </c>
      <c r="CM25" t="s">
        <v>376</v>
      </c>
      <c r="CN25" t="s">
        <v>376</v>
      </c>
      <c r="CO25" t="s">
        <v>376</v>
      </c>
      <c r="CP25" t="s">
        <v>376</v>
      </c>
      <c r="CQ25" t="s">
        <v>376</v>
      </c>
      <c r="CR25" t="s">
        <v>376</v>
      </c>
      <c r="CS25" t="s">
        <v>376</v>
      </c>
      <c r="CT25" t="s">
        <v>376</v>
      </c>
      <c r="CU25" t="s">
        <v>376</v>
      </c>
      <c r="CV25" t="s">
        <v>376</v>
      </c>
      <c r="CW25" t="s">
        <v>376</v>
      </c>
      <c r="CX25" t="s">
        <v>376</v>
      </c>
      <c r="CY25" t="s">
        <v>376</v>
      </c>
      <c r="CZ25" t="s">
        <v>376</v>
      </c>
      <c r="DA25" t="s">
        <v>376</v>
      </c>
      <c r="DB25" t="s">
        <v>376</v>
      </c>
      <c r="DC25" t="s">
        <v>376</v>
      </c>
      <c r="DD25" t="s">
        <v>376</v>
      </c>
      <c r="DE25" t="s">
        <v>376</v>
      </c>
      <c r="DF25" t="s">
        <v>376</v>
      </c>
      <c r="DG25" t="s">
        <v>376</v>
      </c>
      <c r="DH25" t="s">
        <v>376</v>
      </c>
      <c r="DI25" t="s">
        <v>376</v>
      </c>
      <c r="DJ25" t="s">
        <v>376</v>
      </c>
      <c r="DK25" t="s">
        <v>376</v>
      </c>
      <c r="DL25" t="s">
        <v>376</v>
      </c>
      <c r="DM25" t="s">
        <v>376</v>
      </c>
      <c r="DN25" t="s">
        <v>376</v>
      </c>
      <c r="DO25" t="s">
        <v>376</v>
      </c>
      <c r="DP25" t="s">
        <v>376</v>
      </c>
      <c r="DQ25" t="s">
        <v>376</v>
      </c>
      <c r="DR25" t="s">
        <v>376</v>
      </c>
      <c r="DS25" t="s">
        <v>376</v>
      </c>
      <c r="DT25" t="s">
        <v>376</v>
      </c>
      <c r="DU25" t="s">
        <v>376</v>
      </c>
      <c r="DV25" t="s">
        <v>376</v>
      </c>
      <c r="DW25" t="s">
        <v>376</v>
      </c>
      <c r="DX25" t="s">
        <v>376</v>
      </c>
      <c r="DY25" t="s">
        <v>376</v>
      </c>
      <c r="DZ25" t="s">
        <v>376</v>
      </c>
      <c r="EA25" t="s">
        <v>376</v>
      </c>
      <c r="EB25" t="s">
        <v>376</v>
      </c>
      <c r="EC25" t="s">
        <v>376</v>
      </c>
      <c r="ED25" t="s">
        <v>376</v>
      </c>
      <c r="EE25" t="s">
        <v>376</v>
      </c>
      <c r="EF25" t="s">
        <v>376</v>
      </c>
      <c r="EG25" t="s">
        <v>376</v>
      </c>
      <c r="EH25" t="s">
        <v>733</v>
      </c>
      <c r="EI25" t="s">
        <v>382</v>
      </c>
      <c r="EJ25" s="8">
        <v>2012</v>
      </c>
      <c r="EK25" s="31" t="s">
        <v>406</v>
      </c>
      <c r="EL25" t="s">
        <v>437</v>
      </c>
      <c r="EM25" t="s">
        <v>501</v>
      </c>
      <c r="EN25" t="s">
        <v>393</v>
      </c>
      <c r="EO25" t="s">
        <v>376</v>
      </c>
      <c r="EP25" t="s">
        <v>393</v>
      </c>
      <c r="EQ25" t="s">
        <v>393</v>
      </c>
      <c r="ER25" t="s">
        <v>393</v>
      </c>
      <c r="ES25" t="s">
        <v>376</v>
      </c>
      <c r="ET25" t="s">
        <v>376</v>
      </c>
      <c r="EU25" t="s">
        <v>393</v>
      </c>
      <c r="EV25" t="s">
        <v>393</v>
      </c>
      <c r="EW25" t="s">
        <v>401</v>
      </c>
      <c r="EX25" t="s">
        <v>376</v>
      </c>
      <c r="EY25" t="s">
        <v>376</v>
      </c>
      <c r="EZ25" t="s">
        <v>376</v>
      </c>
      <c r="FA25" t="s">
        <v>376</v>
      </c>
      <c r="FB25" t="s">
        <v>376</v>
      </c>
      <c r="FC25" t="s">
        <v>376</v>
      </c>
      <c r="FD25" t="s">
        <v>376</v>
      </c>
      <c r="FE25" t="s">
        <v>376</v>
      </c>
      <c r="FF25" t="s">
        <v>376</v>
      </c>
      <c r="FG25" t="s">
        <v>376</v>
      </c>
      <c r="FH25" t="s">
        <v>376</v>
      </c>
      <c r="FI25" t="s">
        <v>376</v>
      </c>
      <c r="FJ25" t="s">
        <v>376</v>
      </c>
      <c r="FK25" t="s">
        <v>376</v>
      </c>
      <c r="FL25" t="s">
        <v>376</v>
      </c>
      <c r="FM25" t="s">
        <v>376</v>
      </c>
      <c r="FN25" t="s">
        <v>376</v>
      </c>
      <c r="FO25" t="s">
        <v>376</v>
      </c>
      <c r="FP25" t="s">
        <v>376</v>
      </c>
      <c r="FQ25" t="s">
        <v>376</v>
      </c>
      <c r="FR25" t="s">
        <v>376</v>
      </c>
      <c r="FS25" t="s">
        <v>376</v>
      </c>
      <c r="FT25" t="s">
        <v>376</v>
      </c>
      <c r="FU25" t="s">
        <v>376</v>
      </c>
      <c r="FV25" t="s">
        <v>376</v>
      </c>
      <c r="FW25" t="s">
        <v>376</v>
      </c>
      <c r="FX25" t="s">
        <v>376</v>
      </c>
      <c r="FY25" t="s">
        <v>376</v>
      </c>
      <c r="FZ25" t="s">
        <v>376</v>
      </c>
      <c r="GA25" t="s">
        <v>376</v>
      </c>
      <c r="GB25" t="s">
        <v>376</v>
      </c>
      <c r="GC25" t="s">
        <v>376</v>
      </c>
      <c r="GD25" t="s">
        <v>376</v>
      </c>
      <c r="GE25" t="s">
        <v>376</v>
      </c>
      <c r="GF25" t="s">
        <v>376</v>
      </c>
      <c r="GG25" t="s">
        <v>376</v>
      </c>
      <c r="GH25" t="s">
        <v>376</v>
      </c>
      <c r="GI25" t="s">
        <v>376</v>
      </c>
      <c r="GJ25" t="s">
        <v>376</v>
      </c>
      <c r="GK25" t="s">
        <v>376</v>
      </c>
      <c r="GL25" t="s">
        <v>376</v>
      </c>
      <c r="GM25" t="s">
        <v>376</v>
      </c>
      <c r="GN25" t="s">
        <v>376</v>
      </c>
      <c r="GO25" t="s">
        <v>376</v>
      </c>
      <c r="GP25" t="s">
        <v>376</v>
      </c>
      <c r="GQ25" t="s">
        <v>376</v>
      </c>
      <c r="GR25" t="s">
        <v>376</v>
      </c>
      <c r="GS25" t="s">
        <v>376</v>
      </c>
      <c r="GT25" t="s">
        <v>376</v>
      </c>
      <c r="GU25" t="s">
        <v>376</v>
      </c>
      <c r="GV25" t="s">
        <v>376</v>
      </c>
      <c r="GW25" t="s">
        <v>376</v>
      </c>
      <c r="GX25" t="s">
        <v>376</v>
      </c>
      <c r="GY25" t="s">
        <v>376</v>
      </c>
      <c r="GZ25" t="s">
        <v>376</v>
      </c>
      <c r="HA25" t="s">
        <v>376</v>
      </c>
      <c r="HB25" t="s">
        <v>376</v>
      </c>
      <c r="HC25" t="s">
        <v>376</v>
      </c>
      <c r="HD25" t="s">
        <v>376</v>
      </c>
      <c r="HE25" t="s">
        <v>376</v>
      </c>
      <c r="HF25" t="s">
        <v>376</v>
      </c>
      <c r="HG25" t="s">
        <v>376</v>
      </c>
      <c r="HH25" t="s">
        <v>376</v>
      </c>
      <c r="HI25" t="s">
        <v>376</v>
      </c>
      <c r="HJ25" t="s">
        <v>376</v>
      </c>
      <c r="HK25" t="s">
        <v>376</v>
      </c>
      <c r="HL25" t="s">
        <v>376</v>
      </c>
      <c r="HM25" t="s">
        <v>376</v>
      </c>
      <c r="HN25" t="s">
        <v>376</v>
      </c>
      <c r="HO25" t="s">
        <v>376</v>
      </c>
      <c r="HP25" t="s">
        <v>376</v>
      </c>
      <c r="HQ25" t="s">
        <v>376</v>
      </c>
      <c r="HR25" t="s">
        <v>376</v>
      </c>
      <c r="HS25" t="s">
        <v>376</v>
      </c>
      <c r="HT25" t="s">
        <v>376</v>
      </c>
      <c r="HU25" t="s">
        <v>376</v>
      </c>
      <c r="HV25" t="s">
        <v>376</v>
      </c>
      <c r="HW25" t="s">
        <v>376</v>
      </c>
      <c r="HX25" t="s">
        <v>376</v>
      </c>
      <c r="HY25" t="s">
        <v>376</v>
      </c>
      <c r="HZ25" t="s">
        <v>376</v>
      </c>
      <c r="IA25" t="s">
        <v>376</v>
      </c>
      <c r="IB25" t="s">
        <v>376</v>
      </c>
      <c r="IC25" t="s">
        <v>376</v>
      </c>
      <c r="ID25" t="s">
        <v>376</v>
      </c>
      <c r="IE25" t="s">
        <v>376</v>
      </c>
      <c r="IF25" t="s">
        <v>376</v>
      </c>
      <c r="IG25" t="s">
        <v>376</v>
      </c>
      <c r="IH25" t="s">
        <v>376</v>
      </c>
      <c r="II25" t="s">
        <v>376</v>
      </c>
      <c r="IJ25" t="s">
        <v>376</v>
      </c>
      <c r="IK25" t="s">
        <v>376</v>
      </c>
      <c r="IL25" t="s">
        <v>376</v>
      </c>
      <c r="IM25" t="s">
        <v>376</v>
      </c>
      <c r="IN25" t="s">
        <v>376</v>
      </c>
      <c r="IO25" t="s">
        <v>376</v>
      </c>
      <c r="IP25" t="s">
        <v>376</v>
      </c>
      <c r="IQ25" t="s">
        <v>376</v>
      </c>
      <c r="IR25" t="s">
        <v>376</v>
      </c>
      <c r="IS25" t="s">
        <v>376</v>
      </c>
      <c r="IT25" t="s">
        <v>376</v>
      </c>
      <c r="IU25" t="s">
        <v>376</v>
      </c>
      <c r="IV25" t="s">
        <v>376</v>
      </c>
      <c r="IW25" t="s">
        <v>376</v>
      </c>
      <c r="IX25" t="s">
        <v>376</v>
      </c>
      <c r="IY25" t="s">
        <v>376</v>
      </c>
      <c r="IZ25" t="s">
        <v>376</v>
      </c>
      <c r="JA25" t="s">
        <v>376</v>
      </c>
      <c r="JB25" t="s">
        <v>376</v>
      </c>
      <c r="JC25" t="s">
        <v>376</v>
      </c>
      <c r="JD25" t="s">
        <v>376</v>
      </c>
      <c r="JE25" t="s">
        <v>376</v>
      </c>
      <c r="JF25" s="8">
        <f>AVERAGE(Tabla2[[#This Row],[Año]])</f>
        <v>2012</v>
      </c>
      <c r="JG25" s="8" t="s">
        <v>376</v>
      </c>
      <c r="JH25" s="8">
        <v>1</v>
      </c>
    </row>
    <row r="26" spans="1:268" x14ac:dyDescent="0.35">
      <c r="A26" s="33">
        <v>13</v>
      </c>
      <c r="B26" t="s">
        <v>291</v>
      </c>
      <c r="C26" t="s">
        <v>360</v>
      </c>
      <c r="D26">
        <v>401720487</v>
      </c>
      <c r="E26" t="s">
        <v>376</v>
      </c>
      <c r="F26" t="s">
        <v>376</v>
      </c>
      <c r="G26" t="s">
        <v>502</v>
      </c>
      <c r="H26" t="s">
        <v>503</v>
      </c>
      <c r="I26" t="s">
        <v>376</v>
      </c>
      <c r="J26" t="s">
        <v>376</v>
      </c>
      <c r="K26" t="s">
        <v>376</v>
      </c>
      <c r="L26" t="s">
        <v>376</v>
      </c>
      <c r="M26" t="s">
        <v>504</v>
      </c>
      <c r="N26">
        <v>947644837</v>
      </c>
      <c r="O26" t="s">
        <v>505</v>
      </c>
      <c r="P26">
        <v>72109124</v>
      </c>
      <c r="Q26" s="30" t="s">
        <v>506</v>
      </c>
      <c r="R26" t="s">
        <v>393</v>
      </c>
      <c r="S26" t="s">
        <v>393</v>
      </c>
      <c r="T26" t="s">
        <v>376</v>
      </c>
      <c r="U26" t="s">
        <v>409</v>
      </c>
      <c r="V26" t="s">
        <v>409</v>
      </c>
      <c r="W26" t="s">
        <v>376</v>
      </c>
      <c r="X26" t="s">
        <v>410</v>
      </c>
      <c r="Y26" t="s">
        <v>393</v>
      </c>
      <c r="Z26" t="s">
        <v>393</v>
      </c>
      <c r="AA26" t="s">
        <v>393</v>
      </c>
      <c r="AB26" t="s">
        <v>376</v>
      </c>
      <c r="AC26" t="s">
        <v>393</v>
      </c>
      <c r="AD26" t="s">
        <v>393</v>
      </c>
      <c r="AE26" t="s">
        <v>393</v>
      </c>
      <c r="AF26" t="s">
        <v>393</v>
      </c>
      <c r="AG26" t="s">
        <v>393</v>
      </c>
      <c r="AH26" t="s">
        <v>393</v>
      </c>
      <c r="AI26" t="s">
        <v>393</v>
      </c>
      <c r="AJ26" t="s">
        <v>393</v>
      </c>
      <c r="AK26" s="49">
        <v>0.1</v>
      </c>
      <c r="AL26">
        <v>22</v>
      </c>
      <c r="AM26" t="s">
        <v>393</v>
      </c>
      <c r="AN26" t="s">
        <v>378</v>
      </c>
      <c r="AO26" t="s">
        <v>393</v>
      </c>
      <c r="AP26" t="s">
        <v>376</v>
      </c>
      <c r="AQ26" t="s">
        <v>376</v>
      </c>
      <c r="AR26" t="s">
        <v>376</v>
      </c>
      <c r="AS26" t="s">
        <v>376</v>
      </c>
      <c r="AT26" t="s">
        <v>376</v>
      </c>
      <c r="AU26" t="s">
        <v>376</v>
      </c>
      <c r="AV26" t="s">
        <v>376</v>
      </c>
      <c r="AW26" t="s">
        <v>376</v>
      </c>
      <c r="AX26" t="s">
        <v>376</v>
      </c>
      <c r="AY26" t="s">
        <v>376</v>
      </c>
      <c r="AZ26" t="s">
        <v>376</v>
      </c>
      <c r="BA26" t="s">
        <v>376</v>
      </c>
      <c r="BB26" t="s">
        <v>376</v>
      </c>
      <c r="BC26" t="s">
        <v>376</v>
      </c>
      <c r="BD26" t="s">
        <v>376</v>
      </c>
      <c r="BE26" t="s">
        <v>376</v>
      </c>
      <c r="BF26" t="s">
        <v>376</v>
      </c>
      <c r="BG26" t="s">
        <v>376</v>
      </c>
      <c r="BH26" t="s">
        <v>376</v>
      </c>
      <c r="BI26" t="s">
        <v>376</v>
      </c>
      <c r="BJ26" t="s">
        <v>376</v>
      </c>
      <c r="BK26" t="s">
        <v>376</v>
      </c>
      <c r="BL26" t="s">
        <v>376</v>
      </c>
      <c r="BM26" t="s">
        <v>376</v>
      </c>
      <c r="BN26" t="s">
        <v>376</v>
      </c>
      <c r="BO26" t="s">
        <v>376</v>
      </c>
      <c r="BP26" t="s">
        <v>376</v>
      </c>
      <c r="BQ26" t="s">
        <v>376</v>
      </c>
      <c r="BR26" t="s">
        <v>376</v>
      </c>
      <c r="BS26" t="s">
        <v>376</v>
      </c>
      <c r="BT26" t="s">
        <v>376</v>
      </c>
      <c r="BU26" t="s">
        <v>376</v>
      </c>
      <c r="BV26" t="s">
        <v>376</v>
      </c>
      <c r="BW26" t="s">
        <v>376</v>
      </c>
      <c r="BX26" t="s">
        <v>376</v>
      </c>
      <c r="BY26" t="s">
        <v>376</v>
      </c>
      <c r="BZ26" t="s">
        <v>376</v>
      </c>
      <c r="CA26" t="s">
        <v>376</v>
      </c>
      <c r="CB26" t="s">
        <v>376</v>
      </c>
      <c r="CC26" t="s">
        <v>376</v>
      </c>
      <c r="CD26" t="s">
        <v>376</v>
      </c>
      <c r="CE26" t="s">
        <v>376</v>
      </c>
      <c r="CF26" t="s">
        <v>376</v>
      </c>
      <c r="CG26" t="s">
        <v>376</v>
      </c>
      <c r="CH26" t="s">
        <v>376</v>
      </c>
      <c r="CI26" t="s">
        <v>376</v>
      </c>
      <c r="CJ26" t="s">
        <v>376</v>
      </c>
      <c r="CK26" t="s">
        <v>376</v>
      </c>
      <c r="CL26" t="s">
        <v>376</v>
      </c>
      <c r="CM26" t="s">
        <v>376</v>
      </c>
      <c r="CN26" t="s">
        <v>376</v>
      </c>
      <c r="CO26" t="s">
        <v>376</v>
      </c>
      <c r="CP26" t="s">
        <v>376</v>
      </c>
      <c r="CQ26" t="s">
        <v>376</v>
      </c>
      <c r="CR26" t="s">
        <v>376</v>
      </c>
      <c r="CS26" t="s">
        <v>376</v>
      </c>
      <c r="CT26" t="s">
        <v>376</v>
      </c>
      <c r="CU26" t="s">
        <v>376</v>
      </c>
      <c r="CV26" t="s">
        <v>376</v>
      </c>
      <c r="CW26" t="s">
        <v>376</v>
      </c>
      <c r="CX26" t="s">
        <v>376</v>
      </c>
      <c r="CY26" t="s">
        <v>376</v>
      </c>
      <c r="CZ26" t="s">
        <v>376</v>
      </c>
      <c r="DA26" t="s">
        <v>376</v>
      </c>
      <c r="DB26" t="s">
        <v>376</v>
      </c>
      <c r="DC26" t="s">
        <v>376</v>
      </c>
      <c r="DD26" t="s">
        <v>376</v>
      </c>
      <c r="DE26" t="s">
        <v>376</v>
      </c>
      <c r="DF26" t="s">
        <v>376</v>
      </c>
      <c r="DG26" t="s">
        <v>376</v>
      </c>
      <c r="DH26" t="s">
        <v>376</v>
      </c>
      <c r="DI26" t="s">
        <v>376</v>
      </c>
      <c r="DJ26" t="s">
        <v>376</v>
      </c>
      <c r="DK26" t="s">
        <v>376</v>
      </c>
      <c r="DL26" t="s">
        <v>376</v>
      </c>
      <c r="DM26" t="s">
        <v>376</v>
      </c>
      <c r="DN26" t="s">
        <v>376</v>
      </c>
      <c r="DO26" t="s">
        <v>376</v>
      </c>
      <c r="DP26" t="s">
        <v>376</v>
      </c>
      <c r="DQ26" t="s">
        <v>376</v>
      </c>
      <c r="DR26" t="s">
        <v>376</v>
      </c>
      <c r="DS26" t="s">
        <v>376</v>
      </c>
      <c r="DT26" t="s">
        <v>376</v>
      </c>
      <c r="DU26" t="s">
        <v>376</v>
      </c>
      <c r="DV26" t="s">
        <v>376</v>
      </c>
      <c r="DW26" t="s">
        <v>376</v>
      </c>
      <c r="DX26" t="s">
        <v>376</v>
      </c>
      <c r="DY26" t="s">
        <v>376</v>
      </c>
      <c r="DZ26" t="s">
        <v>376</v>
      </c>
      <c r="EA26" t="s">
        <v>376</v>
      </c>
      <c r="EB26" t="s">
        <v>376</v>
      </c>
      <c r="EC26" t="s">
        <v>376</v>
      </c>
      <c r="ED26" t="s">
        <v>376</v>
      </c>
      <c r="EE26" t="s">
        <v>376</v>
      </c>
      <c r="EF26" t="s">
        <v>376</v>
      </c>
      <c r="EG26" t="s">
        <v>376</v>
      </c>
      <c r="EH26" t="s">
        <v>507</v>
      </c>
      <c r="EI26" t="s">
        <v>382</v>
      </c>
      <c r="EJ26" s="8">
        <v>2017</v>
      </c>
      <c r="EK26" t="s">
        <v>406</v>
      </c>
      <c r="EL26" t="s">
        <v>385</v>
      </c>
      <c r="EM26" t="s">
        <v>508</v>
      </c>
      <c r="EN26" t="s">
        <v>393</v>
      </c>
      <c r="EO26" t="s">
        <v>376</v>
      </c>
      <c r="EP26" t="s">
        <v>393</v>
      </c>
      <c r="EQ26" t="s">
        <v>393</v>
      </c>
      <c r="ER26" t="s">
        <v>393</v>
      </c>
      <c r="ES26" t="s">
        <v>376</v>
      </c>
      <c r="ET26" t="s">
        <v>376</v>
      </c>
      <c r="EU26" t="s">
        <v>393</v>
      </c>
      <c r="EV26" t="s">
        <v>393</v>
      </c>
      <c r="EW26" t="s">
        <v>402</v>
      </c>
      <c r="EX26" t="s">
        <v>376</v>
      </c>
      <c r="EY26" t="s">
        <v>376</v>
      </c>
      <c r="EZ26" t="s">
        <v>376</v>
      </c>
      <c r="FA26" t="s">
        <v>376</v>
      </c>
      <c r="FB26" t="s">
        <v>376</v>
      </c>
      <c r="FC26" t="s">
        <v>376</v>
      </c>
      <c r="FD26" t="s">
        <v>376</v>
      </c>
      <c r="FE26" t="s">
        <v>376</v>
      </c>
      <c r="FF26" t="s">
        <v>376</v>
      </c>
      <c r="FG26" t="s">
        <v>376</v>
      </c>
      <c r="FH26" t="s">
        <v>376</v>
      </c>
      <c r="FI26" t="s">
        <v>376</v>
      </c>
      <c r="FJ26" t="s">
        <v>376</v>
      </c>
      <c r="FK26" t="s">
        <v>376</v>
      </c>
      <c r="FL26" t="s">
        <v>376</v>
      </c>
      <c r="FM26" t="s">
        <v>376</v>
      </c>
      <c r="FN26" t="s">
        <v>376</v>
      </c>
      <c r="FO26" t="s">
        <v>376</v>
      </c>
      <c r="FP26" t="s">
        <v>376</v>
      </c>
      <c r="FQ26" t="s">
        <v>376</v>
      </c>
      <c r="FR26" t="s">
        <v>376</v>
      </c>
      <c r="FS26" t="s">
        <v>376</v>
      </c>
      <c r="FT26" t="s">
        <v>376</v>
      </c>
      <c r="FU26" t="s">
        <v>376</v>
      </c>
      <c r="FV26" t="s">
        <v>376</v>
      </c>
      <c r="FW26" t="s">
        <v>376</v>
      </c>
      <c r="FX26" t="s">
        <v>376</v>
      </c>
      <c r="FY26" t="s">
        <v>376</v>
      </c>
      <c r="FZ26" t="s">
        <v>376</v>
      </c>
      <c r="GA26" t="s">
        <v>376</v>
      </c>
      <c r="GB26" t="s">
        <v>376</v>
      </c>
      <c r="GC26" t="s">
        <v>376</v>
      </c>
      <c r="GD26" t="s">
        <v>376</v>
      </c>
      <c r="GE26" t="s">
        <v>376</v>
      </c>
      <c r="GF26" t="s">
        <v>376</v>
      </c>
      <c r="GG26" t="s">
        <v>376</v>
      </c>
      <c r="GH26" t="s">
        <v>376</v>
      </c>
      <c r="GI26" t="s">
        <v>376</v>
      </c>
      <c r="GJ26" t="s">
        <v>376</v>
      </c>
      <c r="GK26" t="s">
        <v>376</v>
      </c>
      <c r="GL26" t="s">
        <v>376</v>
      </c>
      <c r="GM26" t="s">
        <v>376</v>
      </c>
      <c r="GN26" t="s">
        <v>376</v>
      </c>
      <c r="GO26" t="s">
        <v>376</v>
      </c>
      <c r="GP26" t="s">
        <v>376</v>
      </c>
      <c r="GQ26" t="s">
        <v>376</v>
      </c>
      <c r="GR26" t="s">
        <v>376</v>
      </c>
      <c r="GS26" t="s">
        <v>376</v>
      </c>
      <c r="GT26" t="s">
        <v>376</v>
      </c>
      <c r="GU26" t="s">
        <v>376</v>
      </c>
      <c r="GV26" t="s">
        <v>376</v>
      </c>
      <c r="GW26" t="s">
        <v>376</v>
      </c>
      <c r="GX26" t="s">
        <v>376</v>
      </c>
      <c r="GY26" t="s">
        <v>376</v>
      </c>
      <c r="GZ26" t="s">
        <v>376</v>
      </c>
      <c r="HA26" t="s">
        <v>376</v>
      </c>
      <c r="HB26" t="s">
        <v>376</v>
      </c>
      <c r="HC26" t="s">
        <v>376</v>
      </c>
      <c r="HD26" t="s">
        <v>376</v>
      </c>
      <c r="HE26" t="s">
        <v>376</v>
      </c>
      <c r="HF26" t="s">
        <v>376</v>
      </c>
      <c r="HG26" t="s">
        <v>376</v>
      </c>
      <c r="HH26" t="s">
        <v>376</v>
      </c>
      <c r="HI26" t="s">
        <v>376</v>
      </c>
      <c r="HJ26" t="s">
        <v>376</v>
      </c>
      <c r="HK26" t="s">
        <v>376</v>
      </c>
      <c r="HL26" t="s">
        <v>376</v>
      </c>
      <c r="HM26" t="s">
        <v>376</v>
      </c>
      <c r="HN26" t="s">
        <v>376</v>
      </c>
      <c r="HO26" t="s">
        <v>376</v>
      </c>
      <c r="HP26" t="s">
        <v>376</v>
      </c>
      <c r="HQ26" t="s">
        <v>376</v>
      </c>
      <c r="HR26" t="s">
        <v>376</v>
      </c>
      <c r="HS26" t="s">
        <v>376</v>
      </c>
      <c r="HT26" t="s">
        <v>376</v>
      </c>
      <c r="HU26" t="s">
        <v>376</v>
      </c>
      <c r="HV26" t="s">
        <v>376</v>
      </c>
      <c r="HW26" t="s">
        <v>376</v>
      </c>
      <c r="HX26" t="s">
        <v>376</v>
      </c>
      <c r="HY26" t="s">
        <v>376</v>
      </c>
      <c r="HZ26" t="s">
        <v>376</v>
      </c>
      <c r="IA26" t="s">
        <v>376</v>
      </c>
      <c r="IB26" t="s">
        <v>376</v>
      </c>
      <c r="IC26" t="s">
        <v>376</v>
      </c>
      <c r="ID26" t="s">
        <v>376</v>
      </c>
      <c r="IE26" t="s">
        <v>376</v>
      </c>
      <c r="IF26" t="s">
        <v>376</v>
      </c>
      <c r="IG26" t="s">
        <v>376</v>
      </c>
      <c r="IH26" t="s">
        <v>376</v>
      </c>
      <c r="II26" t="s">
        <v>376</v>
      </c>
      <c r="IJ26" t="s">
        <v>376</v>
      </c>
      <c r="IK26" t="s">
        <v>376</v>
      </c>
      <c r="IL26" t="s">
        <v>376</v>
      </c>
      <c r="IM26" t="s">
        <v>376</v>
      </c>
      <c r="IN26" t="s">
        <v>376</v>
      </c>
      <c r="IO26" t="s">
        <v>376</v>
      </c>
      <c r="IP26" t="s">
        <v>376</v>
      </c>
      <c r="IQ26" t="s">
        <v>376</v>
      </c>
      <c r="IR26" t="s">
        <v>376</v>
      </c>
      <c r="IS26" t="s">
        <v>376</v>
      </c>
      <c r="IT26" t="s">
        <v>376</v>
      </c>
      <c r="IU26" t="s">
        <v>376</v>
      </c>
      <c r="IV26" t="s">
        <v>376</v>
      </c>
      <c r="IW26" t="s">
        <v>376</v>
      </c>
      <c r="IX26" t="s">
        <v>376</v>
      </c>
      <c r="IY26" t="s">
        <v>376</v>
      </c>
      <c r="IZ26" t="s">
        <v>376</v>
      </c>
      <c r="JA26" t="s">
        <v>376</v>
      </c>
      <c r="JB26" t="s">
        <v>376</v>
      </c>
      <c r="JC26" t="s">
        <v>376</v>
      </c>
      <c r="JD26" t="s">
        <v>376</v>
      </c>
      <c r="JE26" t="s">
        <v>376</v>
      </c>
      <c r="JF26" s="8">
        <f>AVERAGE(Tabla2[[#This Row],[Año]])</f>
        <v>2017</v>
      </c>
      <c r="JG26" s="8" t="s">
        <v>376</v>
      </c>
      <c r="JH26" s="8">
        <v>1</v>
      </c>
    </row>
    <row r="27" spans="1:268" ht="43.5" x14ac:dyDescent="0.35">
      <c r="A27" s="33">
        <v>14</v>
      </c>
      <c r="B27" t="s">
        <v>292</v>
      </c>
      <c r="C27" t="s">
        <v>360</v>
      </c>
      <c r="D27">
        <v>303150483</v>
      </c>
      <c r="E27" t="s">
        <v>376</v>
      </c>
      <c r="F27" t="s">
        <v>376</v>
      </c>
      <c r="G27" s="24" t="s">
        <v>734</v>
      </c>
      <c r="H27" t="s">
        <v>432</v>
      </c>
      <c r="I27" t="s">
        <v>376</v>
      </c>
      <c r="J27" t="s">
        <v>376</v>
      </c>
      <c r="K27" t="s">
        <v>376</v>
      </c>
      <c r="L27" t="s">
        <v>376</v>
      </c>
      <c r="M27" t="s">
        <v>396</v>
      </c>
      <c r="N27" t="s">
        <v>509</v>
      </c>
      <c r="O27" t="s">
        <v>510</v>
      </c>
      <c r="P27" s="22" t="s">
        <v>511</v>
      </c>
      <c r="Q27" s="30" t="s">
        <v>512</v>
      </c>
      <c r="R27" t="s">
        <v>393</v>
      </c>
      <c r="S27" t="s">
        <v>393</v>
      </c>
      <c r="T27" t="s">
        <v>376</v>
      </c>
      <c r="U27" t="s">
        <v>409</v>
      </c>
      <c r="V27" t="s">
        <v>409</v>
      </c>
      <c r="W27" t="s">
        <v>376</v>
      </c>
      <c r="X27" t="s">
        <v>410</v>
      </c>
      <c r="Y27" t="s">
        <v>393</v>
      </c>
      <c r="Z27" t="s">
        <v>393</v>
      </c>
      <c r="AA27" t="s">
        <v>393</v>
      </c>
      <c r="AB27" t="s">
        <v>376</v>
      </c>
      <c r="AC27" t="s">
        <v>393</v>
      </c>
      <c r="AD27" t="s">
        <v>393</v>
      </c>
      <c r="AE27" t="s">
        <v>393</v>
      </c>
      <c r="AF27" t="s">
        <v>393</v>
      </c>
      <c r="AG27" t="s">
        <v>393</v>
      </c>
      <c r="AH27" t="s">
        <v>393</v>
      </c>
      <c r="AI27" t="s">
        <v>393</v>
      </c>
      <c r="AJ27" t="s">
        <v>393</v>
      </c>
      <c r="AK27" s="49">
        <v>0.1</v>
      </c>
      <c r="AL27">
        <v>13</v>
      </c>
      <c r="AM27" t="s">
        <v>393</v>
      </c>
      <c r="AN27" t="s">
        <v>393</v>
      </c>
      <c r="AO27" t="s">
        <v>393</v>
      </c>
      <c r="AP27" t="s">
        <v>376</v>
      </c>
      <c r="AQ27" t="s">
        <v>376</v>
      </c>
      <c r="AR27" t="s">
        <v>376</v>
      </c>
      <c r="AS27" t="s">
        <v>376</v>
      </c>
      <c r="AT27" t="s">
        <v>376</v>
      </c>
      <c r="AU27" t="s">
        <v>376</v>
      </c>
      <c r="AV27" t="s">
        <v>376</v>
      </c>
      <c r="AW27" t="s">
        <v>376</v>
      </c>
      <c r="AX27" t="s">
        <v>376</v>
      </c>
      <c r="AY27" t="s">
        <v>376</v>
      </c>
      <c r="AZ27" t="s">
        <v>376</v>
      </c>
      <c r="BA27" t="s">
        <v>376</v>
      </c>
      <c r="BB27" t="s">
        <v>376</v>
      </c>
      <c r="BC27" t="s">
        <v>376</v>
      </c>
      <c r="BD27" t="s">
        <v>376</v>
      </c>
      <c r="BE27" t="s">
        <v>376</v>
      </c>
      <c r="BF27" t="s">
        <v>376</v>
      </c>
      <c r="BG27" t="s">
        <v>376</v>
      </c>
      <c r="BH27" t="s">
        <v>376</v>
      </c>
      <c r="BI27" t="s">
        <v>376</v>
      </c>
      <c r="BJ27" t="s">
        <v>376</v>
      </c>
      <c r="BK27" t="s">
        <v>376</v>
      </c>
      <c r="BL27" t="s">
        <v>376</v>
      </c>
      <c r="BM27" t="s">
        <v>376</v>
      </c>
      <c r="BN27" t="s">
        <v>376</v>
      </c>
      <c r="BO27" t="s">
        <v>376</v>
      </c>
      <c r="BP27" t="s">
        <v>376</v>
      </c>
      <c r="BQ27" t="s">
        <v>376</v>
      </c>
      <c r="BR27" t="s">
        <v>376</v>
      </c>
      <c r="BS27" t="s">
        <v>376</v>
      </c>
      <c r="BT27" t="s">
        <v>376</v>
      </c>
      <c r="BU27" t="s">
        <v>376</v>
      </c>
      <c r="BV27" t="s">
        <v>376</v>
      </c>
      <c r="BW27" t="s">
        <v>376</v>
      </c>
      <c r="BX27" t="s">
        <v>376</v>
      </c>
      <c r="BY27" t="s">
        <v>376</v>
      </c>
      <c r="BZ27" t="s">
        <v>376</v>
      </c>
      <c r="CA27" t="s">
        <v>376</v>
      </c>
      <c r="CB27" t="s">
        <v>376</v>
      </c>
      <c r="CC27" t="s">
        <v>376</v>
      </c>
      <c r="CD27" t="s">
        <v>376</v>
      </c>
      <c r="CE27" t="s">
        <v>376</v>
      </c>
      <c r="CF27" t="s">
        <v>376</v>
      </c>
      <c r="CG27" t="s">
        <v>376</v>
      </c>
      <c r="CH27" t="s">
        <v>376</v>
      </c>
      <c r="CI27" t="s">
        <v>376</v>
      </c>
      <c r="CJ27" t="s">
        <v>376</v>
      </c>
      <c r="CK27" t="s">
        <v>376</v>
      </c>
      <c r="CL27" t="s">
        <v>376</v>
      </c>
      <c r="CM27" t="s">
        <v>376</v>
      </c>
      <c r="CN27" t="s">
        <v>376</v>
      </c>
      <c r="CO27" t="s">
        <v>376</v>
      </c>
      <c r="CP27" t="s">
        <v>376</v>
      </c>
      <c r="CQ27" t="s">
        <v>376</v>
      </c>
      <c r="CR27" t="s">
        <v>376</v>
      </c>
      <c r="CS27" t="s">
        <v>376</v>
      </c>
      <c r="CT27" t="s">
        <v>376</v>
      </c>
      <c r="CU27" t="s">
        <v>376</v>
      </c>
      <c r="CV27" t="s">
        <v>376</v>
      </c>
      <c r="CW27" t="s">
        <v>376</v>
      </c>
      <c r="CX27" t="s">
        <v>376</v>
      </c>
      <c r="CY27" t="s">
        <v>376</v>
      </c>
      <c r="CZ27" t="s">
        <v>376</v>
      </c>
      <c r="DA27" t="s">
        <v>376</v>
      </c>
      <c r="DB27" t="s">
        <v>376</v>
      </c>
      <c r="DC27" t="s">
        <v>376</v>
      </c>
      <c r="DD27" t="s">
        <v>376</v>
      </c>
      <c r="DE27" t="s">
        <v>376</v>
      </c>
      <c r="DF27" t="s">
        <v>376</v>
      </c>
      <c r="DG27" t="s">
        <v>376</v>
      </c>
      <c r="DH27" t="s">
        <v>376</v>
      </c>
      <c r="DI27" t="s">
        <v>376</v>
      </c>
      <c r="DJ27" t="s">
        <v>376</v>
      </c>
      <c r="DK27" t="s">
        <v>376</v>
      </c>
      <c r="DL27" t="s">
        <v>376</v>
      </c>
      <c r="DM27" t="s">
        <v>376</v>
      </c>
      <c r="DN27" t="s">
        <v>376</v>
      </c>
      <c r="DO27" t="s">
        <v>376</v>
      </c>
      <c r="DP27" t="s">
        <v>376</v>
      </c>
      <c r="DQ27" t="s">
        <v>376</v>
      </c>
      <c r="DR27" t="s">
        <v>376</v>
      </c>
      <c r="DS27" t="s">
        <v>376</v>
      </c>
      <c r="DT27" t="s">
        <v>376</v>
      </c>
      <c r="DU27" t="s">
        <v>376</v>
      </c>
      <c r="DV27" t="s">
        <v>376</v>
      </c>
      <c r="DW27" t="s">
        <v>376</v>
      </c>
      <c r="DX27" t="s">
        <v>376</v>
      </c>
      <c r="DY27" t="s">
        <v>376</v>
      </c>
      <c r="DZ27" t="s">
        <v>376</v>
      </c>
      <c r="EA27" t="s">
        <v>376</v>
      </c>
      <c r="EB27" t="s">
        <v>376</v>
      </c>
      <c r="EC27" t="s">
        <v>376</v>
      </c>
      <c r="ED27" t="s">
        <v>376</v>
      </c>
      <c r="EE27" t="s">
        <v>376</v>
      </c>
      <c r="EF27" t="s">
        <v>376</v>
      </c>
      <c r="EG27" t="s">
        <v>376</v>
      </c>
      <c r="EH27" t="s">
        <v>513</v>
      </c>
      <c r="EI27" t="s">
        <v>382</v>
      </c>
      <c r="EJ27" s="8">
        <v>2016</v>
      </c>
      <c r="EK27" t="s">
        <v>406</v>
      </c>
      <c r="EL27" t="s">
        <v>404</v>
      </c>
      <c r="EM27" t="s">
        <v>508</v>
      </c>
      <c r="EN27" t="s">
        <v>393</v>
      </c>
      <c r="EO27" t="s">
        <v>376</v>
      </c>
      <c r="EP27" t="s">
        <v>393</v>
      </c>
      <c r="EQ27" t="s">
        <v>393</v>
      </c>
      <c r="ER27" t="s">
        <v>393</v>
      </c>
      <c r="ES27" t="s">
        <v>376</v>
      </c>
      <c r="ET27" t="s">
        <v>376</v>
      </c>
      <c r="EU27" t="s">
        <v>393</v>
      </c>
      <c r="EV27" t="s">
        <v>393</v>
      </c>
      <c r="EW27" t="s">
        <v>393</v>
      </c>
      <c r="EX27" t="s">
        <v>376</v>
      </c>
      <c r="EY27" t="s">
        <v>376</v>
      </c>
      <c r="EZ27" t="s">
        <v>376</v>
      </c>
      <c r="FA27" t="s">
        <v>376</v>
      </c>
      <c r="FB27" t="s">
        <v>376</v>
      </c>
      <c r="FC27" t="s">
        <v>376</v>
      </c>
      <c r="FD27" t="s">
        <v>376</v>
      </c>
      <c r="FE27" t="s">
        <v>376</v>
      </c>
      <c r="FF27" t="s">
        <v>376</v>
      </c>
      <c r="FG27" t="s">
        <v>376</v>
      </c>
      <c r="FH27" t="s">
        <v>376</v>
      </c>
      <c r="FI27" t="s">
        <v>376</v>
      </c>
      <c r="FJ27" t="s">
        <v>376</v>
      </c>
      <c r="FK27" t="s">
        <v>376</v>
      </c>
      <c r="FL27" t="s">
        <v>376</v>
      </c>
      <c r="FM27" t="s">
        <v>376</v>
      </c>
      <c r="FN27" t="s">
        <v>376</v>
      </c>
      <c r="FO27" t="s">
        <v>376</v>
      </c>
      <c r="FP27" t="s">
        <v>376</v>
      </c>
      <c r="FQ27" t="s">
        <v>376</v>
      </c>
      <c r="FR27" t="s">
        <v>376</v>
      </c>
      <c r="FS27" t="s">
        <v>376</v>
      </c>
      <c r="FT27" t="s">
        <v>376</v>
      </c>
      <c r="FU27" t="s">
        <v>376</v>
      </c>
      <c r="FV27" t="s">
        <v>376</v>
      </c>
      <c r="FW27" t="s">
        <v>376</v>
      </c>
      <c r="FX27" t="s">
        <v>376</v>
      </c>
      <c r="FY27" t="s">
        <v>376</v>
      </c>
      <c r="FZ27" t="s">
        <v>376</v>
      </c>
      <c r="GA27" t="s">
        <v>376</v>
      </c>
      <c r="GB27" t="s">
        <v>376</v>
      </c>
      <c r="GC27" t="s">
        <v>376</v>
      </c>
      <c r="GD27" t="s">
        <v>376</v>
      </c>
      <c r="GE27" t="s">
        <v>376</v>
      </c>
      <c r="GF27" t="s">
        <v>376</v>
      </c>
      <c r="GG27" t="s">
        <v>376</v>
      </c>
      <c r="GH27" t="s">
        <v>376</v>
      </c>
      <c r="GI27" t="s">
        <v>376</v>
      </c>
      <c r="GJ27" t="s">
        <v>376</v>
      </c>
      <c r="GK27" t="s">
        <v>376</v>
      </c>
      <c r="GL27" t="s">
        <v>376</v>
      </c>
      <c r="GM27" t="s">
        <v>376</v>
      </c>
      <c r="GN27" t="s">
        <v>376</v>
      </c>
      <c r="GO27" t="s">
        <v>376</v>
      </c>
      <c r="GP27" t="s">
        <v>376</v>
      </c>
      <c r="GQ27" t="s">
        <v>376</v>
      </c>
      <c r="GR27" t="s">
        <v>376</v>
      </c>
      <c r="GS27" t="s">
        <v>376</v>
      </c>
      <c r="GT27" t="s">
        <v>376</v>
      </c>
      <c r="GU27" t="s">
        <v>376</v>
      </c>
      <c r="GV27" t="s">
        <v>376</v>
      </c>
      <c r="GW27" t="s">
        <v>376</v>
      </c>
      <c r="GX27" t="s">
        <v>376</v>
      </c>
      <c r="GY27" t="s">
        <v>376</v>
      </c>
      <c r="GZ27" t="s">
        <v>376</v>
      </c>
      <c r="HA27" t="s">
        <v>376</v>
      </c>
      <c r="HB27" t="s">
        <v>376</v>
      </c>
      <c r="HC27" t="s">
        <v>376</v>
      </c>
      <c r="HD27" t="s">
        <v>376</v>
      </c>
      <c r="HE27" t="s">
        <v>376</v>
      </c>
      <c r="HF27" t="s">
        <v>376</v>
      </c>
      <c r="HG27" t="s">
        <v>376</v>
      </c>
      <c r="HH27" t="s">
        <v>376</v>
      </c>
      <c r="HI27" t="s">
        <v>376</v>
      </c>
      <c r="HJ27" t="s">
        <v>376</v>
      </c>
      <c r="HK27" t="s">
        <v>376</v>
      </c>
      <c r="HL27" t="s">
        <v>376</v>
      </c>
      <c r="HM27" t="s">
        <v>376</v>
      </c>
      <c r="HN27" t="s">
        <v>376</v>
      </c>
      <c r="HO27" t="s">
        <v>376</v>
      </c>
      <c r="HP27" t="s">
        <v>376</v>
      </c>
      <c r="HQ27" t="s">
        <v>376</v>
      </c>
      <c r="HR27" t="s">
        <v>376</v>
      </c>
      <c r="HS27" t="s">
        <v>376</v>
      </c>
      <c r="HT27" t="s">
        <v>376</v>
      </c>
      <c r="HU27" t="s">
        <v>376</v>
      </c>
      <c r="HV27" t="s">
        <v>376</v>
      </c>
      <c r="HW27" t="s">
        <v>376</v>
      </c>
      <c r="HX27" t="s">
        <v>376</v>
      </c>
      <c r="HY27" t="s">
        <v>376</v>
      </c>
      <c r="HZ27" t="s">
        <v>376</v>
      </c>
      <c r="IA27" t="s">
        <v>376</v>
      </c>
      <c r="IB27" t="s">
        <v>376</v>
      </c>
      <c r="IC27" t="s">
        <v>376</v>
      </c>
      <c r="ID27" t="s">
        <v>376</v>
      </c>
      <c r="IE27" t="s">
        <v>376</v>
      </c>
      <c r="IF27" t="s">
        <v>376</v>
      </c>
      <c r="IG27" t="s">
        <v>376</v>
      </c>
      <c r="IH27" t="s">
        <v>376</v>
      </c>
      <c r="II27" t="s">
        <v>376</v>
      </c>
      <c r="IJ27" t="s">
        <v>376</v>
      </c>
      <c r="IK27" t="s">
        <v>376</v>
      </c>
      <c r="IL27" t="s">
        <v>376</v>
      </c>
      <c r="IM27" t="s">
        <v>376</v>
      </c>
      <c r="IN27" t="s">
        <v>376</v>
      </c>
      <c r="IO27" t="s">
        <v>376</v>
      </c>
      <c r="IP27" t="s">
        <v>376</v>
      </c>
      <c r="IQ27" t="s">
        <v>376</v>
      </c>
      <c r="IR27" t="s">
        <v>376</v>
      </c>
      <c r="IS27" t="s">
        <v>376</v>
      </c>
      <c r="IT27" t="s">
        <v>376</v>
      </c>
      <c r="IU27" t="s">
        <v>376</v>
      </c>
      <c r="IV27" t="s">
        <v>376</v>
      </c>
      <c r="IW27" t="s">
        <v>376</v>
      </c>
      <c r="IX27" t="s">
        <v>376</v>
      </c>
      <c r="IY27" t="s">
        <v>376</v>
      </c>
      <c r="IZ27" t="s">
        <v>376</v>
      </c>
      <c r="JA27" t="s">
        <v>376</v>
      </c>
      <c r="JB27" t="s">
        <v>376</v>
      </c>
      <c r="JC27" t="s">
        <v>376</v>
      </c>
      <c r="JD27" t="s">
        <v>376</v>
      </c>
      <c r="JE27" t="s">
        <v>376</v>
      </c>
      <c r="JF27" s="8">
        <f>AVERAGE(Tabla2[[#This Row],[Año]])</f>
        <v>2016</v>
      </c>
      <c r="JG27" s="8" t="s">
        <v>376</v>
      </c>
      <c r="JH27" s="8">
        <v>1</v>
      </c>
    </row>
    <row r="28" spans="1:268" ht="29" x14ac:dyDescent="0.35">
      <c r="A28" s="33">
        <v>15</v>
      </c>
      <c r="B28" t="s">
        <v>293</v>
      </c>
      <c r="C28" t="s">
        <v>360</v>
      </c>
      <c r="D28">
        <v>113730967</v>
      </c>
      <c r="E28" t="s">
        <v>376</v>
      </c>
      <c r="F28" t="s">
        <v>376</v>
      </c>
      <c r="G28" t="s">
        <v>514</v>
      </c>
      <c r="H28" t="s">
        <v>413</v>
      </c>
      <c r="I28" t="s">
        <v>440</v>
      </c>
      <c r="J28" t="s">
        <v>441</v>
      </c>
      <c r="K28" t="s">
        <v>515</v>
      </c>
      <c r="L28" t="s">
        <v>516</v>
      </c>
      <c r="M28" t="s">
        <v>396</v>
      </c>
      <c r="N28" t="s">
        <v>517</v>
      </c>
      <c r="O28" t="s">
        <v>518</v>
      </c>
      <c r="P28" s="22" t="s">
        <v>519</v>
      </c>
      <c r="Q28" s="30" t="s">
        <v>520</v>
      </c>
      <c r="R28" t="s">
        <v>393</v>
      </c>
      <c r="S28" t="s">
        <v>393</v>
      </c>
      <c r="T28" t="s">
        <v>376</v>
      </c>
      <c r="U28" t="s">
        <v>409</v>
      </c>
      <c r="V28" t="s">
        <v>409</v>
      </c>
      <c r="W28" t="s">
        <v>376</v>
      </c>
      <c r="X28" t="s">
        <v>410</v>
      </c>
      <c r="Y28" t="s">
        <v>393</v>
      </c>
      <c r="Z28" t="s">
        <v>393</v>
      </c>
      <c r="AA28" t="s">
        <v>393</v>
      </c>
      <c r="AB28" t="s">
        <v>376</v>
      </c>
      <c r="AC28" t="s">
        <v>393</v>
      </c>
      <c r="AD28" t="s">
        <v>393</v>
      </c>
      <c r="AE28" t="s">
        <v>393</v>
      </c>
      <c r="AF28" t="s">
        <v>393</v>
      </c>
      <c r="AG28" t="s">
        <v>393</v>
      </c>
      <c r="AH28" t="s">
        <v>393</v>
      </c>
      <c r="AI28" t="s">
        <v>393</v>
      </c>
      <c r="AJ28" t="s">
        <v>393</v>
      </c>
      <c r="AK28" s="49" t="s">
        <v>376</v>
      </c>
      <c r="AL28">
        <v>11</v>
      </c>
      <c r="AM28" t="s">
        <v>378</v>
      </c>
      <c r="AN28" t="s">
        <v>378</v>
      </c>
      <c r="AO28" t="s">
        <v>393</v>
      </c>
      <c r="AP28" t="s">
        <v>376</v>
      </c>
      <c r="AQ28" t="s">
        <v>376</v>
      </c>
      <c r="AR28" t="s">
        <v>376</v>
      </c>
      <c r="AS28" t="s">
        <v>376</v>
      </c>
      <c r="AT28" t="s">
        <v>376</v>
      </c>
      <c r="AU28" t="s">
        <v>376</v>
      </c>
      <c r="AV28" t="s">
        <v>376</v>
      </c>
      <c r="AW28" t="s">
        <v>376</v>
      </c>
      <c r="AX28" t="s">
        <v>376</v>
      </c>
      <c r="AY28" t="s">
        <v>376</v>
      </c>
      <c r="AZ28" t="s">
        <v>376</v>
      </c>
      <c r="BA28" t="s">
        <v>376</v>
      </c>
      <c r="BB28" t="s">
        <v>376</v>
      </c>
      <c r="BC28" t="s">
        <v>376</v>
      </c>
      <c r="BD28" t="s">
        <v>376</v>
      </c>
      <c r="BE28" t="s">
        <v>376</v>
      </c>
      <c r="BF28" t="s">
        <v>376</v>
      </c>
      <c r="BG28" t="s">
        <v>376</v>
      </c>
      <c r="BH28" t="s">
        <v>376</v>
      </c>
      <c r="BI28" t="s">
        <v>376</v>
      </c>
      <c r="BJ28" t="s">
        <v>376</v>
      </c>
      <c r="BK28" t="s">
        <v>376</v>
      </c>
      <c r="BL28" t="s">
        <v>376</v>
      </c>
      <c r="BM28" t="s">
        <v>376</v>
      </c>
      <c r="BN28" t="s">
        <v>376</v>
      </c>
      <c r="BO28" t="s">
        <v>376</v>
      </c>
      <c r="BP28" t="s">
        <v>376</v>
      </c>
      <c r="BQ28" t="s">
        <v>376</v>
      </c>
      <c r="BR28" t="s">
        <v>376</v>
      </c>
      <c r="BS28" t="s">
        <v>376</v>
      </c>
      <c r="BT28" t="s">
        <v>376</v>
      </c>
      <c r="BU28" t="s">
        <v>376</v>
      </c>
      <c r="BV28" t="s">
        <v>376</v>
      </c>
      <c r="BW28" t="s">
        <v>376</v>
      </c>
      <c r="BX28" t="s">
        <v>376</v>
      </c>
      <c r="BY28" t="s">
        <v>376</v>
      </c>
      <c r="BZ28" t="s">
        <v>376</v>
      </c>
      <c r="CA28" t="s">
        <v>376</v>
      </c>
      <c r="CB28" t="s">
        <v>376</v>
      </c>
      <c r="CC28" t="s">
        <v>376</v>
      </c>
      <c r="CD28" t="s">
        <v>376</v>
      </c>
      <c r="CE28" t="s">
        <v>376</v>
      </c>
      <c r="CF28" t="s">
        <v>376</v>
      </c>
      <c r="CG28" t="s">
        <v>376</v>
      </c>
      <c r="CH28" t="s">
        <v>376</v>
      </c>
      <c r="CI28" t="s">
        <v>376</v>
      </c>
      <c r="CJ28" t="s">
        <v>376</v>
      </c>
      <c r="CK28" t="s">
        <v>376</v>
      </c>
      <c r="CL28" t="s">
        <v>376</v>
      </c>
      <c r="CM28" t="s">
        <v>376</v>
      </c>
      <c r="CN28" t="s">
        <v>376</v>
      </c>
      <c r="CO28" t="s">
        <v>376</v>
      </c>
      <c r="CP28" t="s">
        <v>376</v>
      </c>
      <c r="CQ28" t="s">
        <v>376</v>
      </c>
      <c r="CR28" t="s">
        <v>376</v>
      </c>
      <c r="CS28" t="s">
        <v>376</v>
      </c>
      <c r="CT28" t="s">
        <v>376</v>
      </c>
      <c r="CU28" t="s">
        <v>376</v>
      </c>
      <c r="CV28" t="s">
        <v>376</v>
      </c>
      <c r="CW28" t="s">
        <v>376</v>
      </c>
      <c r="CX28" t="s">
        <v>376</v>
      </c>
      <c r="CY28" t="s">
        <v>376</v>
      </c>
      <c r="CZ28" t="s">
        <v>376</v>
      </c>
      <c r="DA28" t="s">
        <v>376</v>
      </c>
      <c r="DB28" t="s">
        <v>376</v>
      </c>
      <c r="DC28" t="s">
        <v>376</v>
      </c>
      <c r="DD28" t="s">
        <v>376</v>
      </c>
      <c r="DE28" t="s">
        <v>376</v>
      </c>
      <c r="DF28" t="s">
        <v>376</v>
      </c>
      <c r="DG28" t="s">
        <v>376</v>
      </c>
      <c r="DH28" t="s">
        <v>376</v>
      </c>
      <c r="DI28" t="s">
        <v>376</v>
      </c>
      <c r="DJ28" t="s">
        <v>376</v>
      </c>
      <c r="DK28" t="s">
        <v>376</v>
      </c>
      <c r="DL28" t="s">
        <v>376</v>
      </c>
      <c r="DM28" t="s">
        <v>376</v>
      </c>
      <c r="DN28" t="s">
        <v>376</v>
      </c>
      <c r="DO28" t="s">
        <v>376</v>
      </c>
      <c r="DP28" t="s">
        <v>376</v>
      </c>
      <c r="DQ28" t="s">
        <v>376</v>
      </c>
      <c r="DR28" t="s">
        <v>376</v>
      </c>
      <c r="DS28" t="s">
        <v>376</v>
      </c>
      <c r="DT28" t="s">
        <v>376</v>
      </c>
      <c r="DU28" t="s">
        <v>376</v>
      </c>
      <c r="DV28" t="s">
        <v>376</v>
      </c>
      <c r="DW28" t="s">
        <v>376</v>
      </c>
      <c r="DX28" t="s">
        <v>376</v>
      </c>
      <c r="DY28" t="s">
        <v>376</v>
      </c>
      <c r="DZ28" t="s">
        <v>376</v>
      </c>
      <c r="EA28" t="s">
        <v>376</v>
      </c>
      <c r="EB28" t="s">
        <v>376</v>
      </c>
      <c r="EC28" t="s">
        <v>376</v>
      </c>
      <c r="ED28" t="s">
        <v>376</v>
      </c>
      <c r="EE28" t="s">
        <v>376</v>
      </c>
      <c r="EF28" t="s">
        <v>376</v>
      </c>
      <c r="EG28" t="s">
        <v>376</v>
      </c>
      <c r="EH28" t="s">
        <v>522</v>
      </c>
      <c r="EI28" t="s">
        <v>461</v>
      </c>
      <c r="EJ28" s="8">
        <v>2021</v>
      </c>
      <c r="EK28" t="s">
        <v>406</v>
      </c>
      <c r="EL28" t="s">
        <v>462</v>
      </c>
      <c r="EM28" s="22" t="s">
        <v>523</v>
      </c>
      <c r="EN28" t="s">
        <v>393</v>
      </c>
      <c r="EO28" t="s">
        <v>393</v>
      </c>
      <c r="EP28" t="s">
        <v>393</v>
      </c>
      <c r="EQ28" t="s">
        <v>393</v>
      </c>
      <c r="ER28" t="s">
        <v>376</v>
      </c>
      <c r="ES28" t="s">
        <v>393</v>
      </c>
      <c r="ET28" t="s">
        <v>393</v>
      </c>
      <c r="EU28" t="s">
        <v>393</v>
      </c>
      <c r="EV28" t="s">
        <v>393</v>
      </c>
      <c r="EW28" t="s">
        <v>401</v>
      </c>
      <c r="EX28" t="s">
        <v>376</v>
      </c>
      <c r="EY28" t="s">
        <v>376</v>
      </c>
      <c r="EZ28" t="s">
        <v>376</v>
      </c>
      <c r="FA28" t="s">
        <v>376</v>
      </c>
      <c r="FB28" t="s">
        <v>376</v>
      </c>
      <c r="FC28" t="s">
        <v>376</v>
      </c>
      <c r="FD28" t="s">
        <v>376</v>
      </c>
      <c r="FE28" t="s">
        <v>376</v>
      </c>
      <c r="FF28" t="s">
        <v>376</v>
      </c>
      <c r="FG28" t="s">
        <v>376</v>
      </c>
      <c r="FH28" t="s">
        <v>376</v>
      </c>
      <c r="FI28" t="s">
        <v>376</v>
      </c>
      <c r="FJ28" t="s">
        <v>376</v>
      </c>
      <c r="FK28" t="s">
        <v>376</v>
      </c>
      <c r="FL28" t="s">
        <v>376</v>
      </c>
      <c r="FM28" t="s">
        <v>376</v>
      </c>
      <c r="FN28" t="s">
        <v>376</v>
      </c>
      <c r="FO28" t="s">
        <v>376</v>
      </c>
      <c r="FP28" t="s">
        <v>376</v>
      </c>
      <c r="FQ28" t="s">
        <v>376</v>
      </c>
      <c r="FR28" t="s">
        <v>376</v>
      </c>
      <c r="FS28" t="s">
        <v>376</v>
      </c>
      <c r="FT28" t="s">
        <v>376</v>
      </c>
      <c r="FU28" t="s">
        <v>376</v>
      </c>
      <c r="FV28" t="s">
        <v>376</v>
      </c>
      <c r="FW28" t="s">
        <v>376</v>
      </c>
      <c r="FX28" t="s">
        <v>376</v>
      </c>
      <c r="FY28" t="s">
        <v>376</v>
      </c>
      <c r="FZ28" t="s">
        <v>376</v>
      </c>
      <c r="GA28" t="s">
        <v>376</v>
      </c>
      <c r="GB28" t="s">
        <v>376</v>
      </c>
      <c r="GC28" t="s">
        <v>376</v>
      </c>
      <c r="GD28" t="s">
        <v>376</v>
      </c>
      <c r="GE28" t="s">
        <v>376</v>
      </c>
      <c r="GF28" t="s">
        <v>376</v>
      </c>
      <c r="GG28" t="s">
        <v>376</v>
      </c>
      <c r="GH28" t="s">
        <v>376</v>
      </c>
      <c r="GI28" t="s">
        <v>376</v>
      </c>
      <c r="GJ28" t="s">
        <v>376</v>
      </c>
      <c r="GK28" t="s">
        <v>376</v>
      </c>
      <c r="GL28" t="s">
        <v>376</v>
      </c>
      <c r="GM28" t="s">
        <v>376</v>
      </c>
      <c r="GN28" t="s">
        <v>376</v>
      </c>
      <c r="GO28" t="s">
        <v>376</v>
      </c>
      <c r="GP28" t="s">
        <v>376</v>
      </c>
      <c r="GQ28" t="s">
        <v>376</v>
      </c>
      <c r="GR28" t="s">
        <v>376</v>
      </c>
      <c r="GS28" t="s">
        <v>376</v>
      </c>
      <c r="GT28" t="s">
        <v>376</v>
      </c>
      <c r="GU28" t="s">
        <v>376</v>
      </c>
      <c r="GV28" t="s">
        <v>376</v>
      </c>
      <c r="GW28" t="s">
        <v>376</v>
      </c>
      <c r="GX28" t="s">
        <v>376</v>
      </c>
      <c r="GY28" t="s">
        <v>376</v>
      </c>
      <c r="GZ28" t="s">
        <v>376</v>
      </c>
      <c r="HA28" t="s">
        <v>376</v>
      </c>
      <c r="HB28" t="s">
        <v>376</v>
      </c>
      <c r="HC28" t="s">
        <v>376</v>
      </c>
      <c r="HD28" t="s">
        <v>376</v>
      </c>
      <c r="HE28" t="s">
        <v>376</v>
      </c>
      <c r="HF28" t="s">
        <v>376</v>
      </c>
      <c r="HG28" t="s">
        <v>376</v>
      </c>
      <c r="HH28" t="s">
        <v>376</v>
      </c>
      <c r="HI28" t="s">
        <v>376</v>
      </c>
      <c r="HJ28" t="s">
        <v>376</v>
      </c>
      <c r="HK28" t="s">
        <v>376</v>
      </c>
      <c r="HL28" t="s">
        <v>376</v>
      </c>
      <c r="HM28" t="s">
        <v>376</v>
      </c>
      <c r="HN28" t="s">
        <v>376</v>
      </c>
      <c r="HO28" t="s">
        <v>376</v>
      </c>
      <c r="HP28" t="s">
        <v>376</v>
      </c>
      <c r="HQ28" t="s">
        <v>376</v>
      </c>
      <c r="HR28" t="s">
        <v>376</v>
      </c>
      <c r="HS28" t="s">
        <v>376</v>
      </c>
      <c r="HT28" t="s">
        <v>376</v>
      </c>
      <c r="HU28" t="s">
        <v>376</v>
      </c>
      <c r="HV28" t="s">
        <v>376</v>
      </c>
      <c r="HW28" t="s">
        <v>376</v>
      </c>
      <c r="HX28" t="s">
        <v>376</v>
      </c>
      <c r="HY28" t="s">
        <v>376</v>
      </c>
      <c r="HZ28" t="s">
        <v>376</v>
      </c>
      <c r="IA28" t="s">
        <v>376</v>
      </c>
      <c r="IB28" t="s">
        <v>376</v>
      </c>
      <c r="IC28" t="s">
        <v>376</v>
      </c>
      <c r="ID28" t="s">
        <v>376</v>
      </c>
      <c r="IE28" t="s">
        <v>376</v>
      </c>
      <c r="IF28" t="s">
        <v>376</v>
      </c>
      <c r="IG28" t="s">
        <v>376</v>
      </c>
      <c r="IH28" t="s">
        <v>376</v>
      </c>
      <c r="II28" t="s">
        <v>376</v>
      </c>
      <c r="IJ28" t="s">
        <v>376</v>
      </c>
      <c r="IK28" t="s">
        <v>376</v>
      </c>
      <c r="IL28" t="s">
        <v>376</v>
      </c>
      <c r="IM28" t="s">
        <v>376</v>
      </c>
      <c r="IN28" t="s">
        <v>376</v>
      </c>
      <c r="IO28" t="s">
        <v>376</v>
      </c>
      <c r="IP28" t="s">
        <v>376</v>
      </c>
      <c r="IQ28" t="s">
        <v>376</v>
      </c>
      <c r="IR28" t="s">
        <v>376</v>
      </c>
      <c r="IS28" t="s">
        <v>376</v>
      </c>
      <c r="IT28" t="s">
        <v>376</v>
      </c>
      <c r="IU28" t="s">
        <v>376</v>
      </c>
      <c r="IV28" t="s">
        <v>376</v>
      </c>
      <c r="IW28" t="s">
        <v>376</v>
      </c>
      <c r="IX28" t="s">
        <v>376</v>
      </c>
      <c r="IY28" t="s">
        <v>376</v>
      </c>
      <c r="IZ28" t="s">
        <v>376</v>
      </c>
      <c r="JA28" t="s">
        <v>376</v>
      </c>
      <c r="JB28" t="s">
        <v>376</v>
      </c>
      <c r="JC28" t="s">
        <v>376</v>
      </c>
      <c r="JD28" t="s">
        <v>376</v>
      </c>
      <c r="JE28" t="s">
        <v>376</v>
      </c>
      <c r="JF28" s="8" t="s">
        <v>376</v>
      </c>
      <c r="JG28" s="8">
        <f>AVERAGE(Tabla2[[#This Row],[Año]])</f>
        <v>2021</v>
      </c>
      <c r="JH28" s="8">
        <v>1</v>
      </c>
    </row>
    <row r="29" spans="1:268" x14ac:dyDescent="0.35">
      <c r="A29" s="33">
        <v>16</v>
      </c>
      <c r="B29" t="s">
        <v>294</v>
      </c>
      <c r="C29" t="s">
        <v>360</v>
      </c>
      <c r="D29">
        <v>110360333</v>
      </c>
      <c r="E29" t="s">
        <v>376</v>
      </c>
      <c r="F29" t="s">
        <v>376</v>
      </c>
      <c r="G29" t="s">
        <v>524</v>
      </c>
      <c r="H29" t="s">
        <v>525</v>
      </c>
      <c r="I29" t="s">
        <v>526</v>
      </c>
      <c r="J29" t="s">
        <v>376</v>
      </c>
      <c r="K29" t="s">
        <v>376</v>
      </c>
      <c r="L29" t="s">
        <v>376</v>
      </c>
      <c r="M29" t="s">
        <v>396</v>
      </c>
      <c r="N29" t="s">
        <v>527</v>
      </c>
      <c r="O29" t="s">
        <v>528</v>
      </c>
      <c r="P29" t="s">
        <v>529</v>
      </c>
      <c r="Q29" s="30" t="s">
        <v>530</v>
      </c>
      <c r="R29" t="s">
        <v>393</v>
      </c>
      <c r="S29" t="s">
        <v>393</v>
      </c>
      <c r="T29" t="s">
        <v>376</v>
      </c>
      <c r="U29" t="s">
        <v>409</v>
      </c>
      <c r="V29" t="s">
        <v>409</v>
      </c>
      <c r="W29" t="s">
        <v>376</v>
      </c>
      <c r="X29" t="s">
        <v>410</v>
      </c>
      <c r="Y29" t="s">
        <v>393</v>
      </c>
      <c r="Z29" t="s">
        <v>521</v>
      </c>
      <c r="AA29" t="s">
        <v>393</v>
      </c>
      <c r="AB29" t="s">
        <v>376</v>
      </c>
      <c r="AC29" t="s">
        <v>393</v>
      </c>
      <c r="AD29" t="s">
        <v>393</v>
      </c>
      <c r="AE29" t="s">
        <v>393</v>
      </c>
      <c r="AF29" t="s">
        <v>393</v>
      </c>
      <c r="AG29" t="s">
        <v>393</v>
      </c>
      <c r="AH29" t="s">
        <v>393</v>
      </c>
      <c r="AI29" t="s">
        <v>393</v>
      </c>
      <c r="AJ29" t="s">
        <v>393</v>
      </c>
      <c r="AK29" s="49" t="s">
        <v>376</v>
      </c>
      <c r="AL29">
        <v>5</v>
      </c>
      <c r="AM29" t="s">
        <v>378</v>
      </c>
      <c r="AN29" t="s">
        <v>378</v>
      </c>
      <c r="AO29" t="s">
        <v>393</v>
      </c>
      <c r="AP29" t="s">
        <v>376</v>
      </c>
      <c r="AQ29" t="s">
        <v>376</v>
      </c>
      <c r="AR29" t="s">
        <v>376</v>
      </c>
      <c r="AS29" t="s">
        <v>376</v>
      </c>
      <c r="AT29" t="s">
        <v>376</v>
      </c>
      <c r="AU29" t="s">
        <v>376</v>
      </c>
      <c r="AV29" t="s">
        <v>376</v>
      </c>
      <c r="AW29" t="s">
        <v>376</v>
      </c>
      <c r="AX29" t="s">
        <v>376</v>
      </c>
      <c r="AY29" t="s">
        <v>376</v>
      </c>
      <c r="AZ29" t="s">
        <v>376</v>
      </c>
      <c r="BA29" t="s">
        <v>376</v>
      </c>
      <c r="BB29" t="s">
        <v>376</v>
      </c>
      <c r="BC29" t="s">
        <v>376</v>
      </c>
      <c r="BD29" t="s">
        <v>376</v>
      </c>
      <c r="BE29" t="s">
        <v>376</v>
      </c>
      <c r="BF29" t="s">
        <v>376</v>
      </c>
      <c r="BG29" t="s">
        <v>376</v>
      </c>
      <c r="BH29" t="s">
        <v>376</v>
      </c>
      <c r="BI29" t="s">
        <v>376</v>
      </c>
      <c r="BJ29" t="s">
        <v>376</v>
      </c>
      <c r="BK29" t="s">
        <v>376</v>
      </c>
      <c r="BL29" t="s">
        <v>376</v>
      </c>
      <c r="BM29" t="s">
        <v>376</v>
      </c>
      <c r="BN29" t="s">
        <v>376</v>
      </c>
      <c r="BO29" t="s">
        <v>376</v>
      </c>
      <c r="BP29" t="s">
        <v>376</v>
      </c>
      <c r="BQ29" t="s">
        <v>376</v>
      </c>
      <c r="BR29" t="s">
        <v>376</v>
      </c>
      <c r="BS29" t="s">
        <v>376</v>
      </c>
      <c r="BT29" t="s">
        <v>376</v>
      </c>
      <c r="BU29" t="s">
        <v>376</v>
      </c>
      <c r="BV29" t="s">
        <v>376</v>
      </c>
      <c r="BW29" t="s">
        <v>376</v>
      </c>
      <c r="BX29" t="s">
        <v>376</v>
      </c>
      <c r="BY29" t="s">
        <v>376</v>
      </c>
      <c r="BZ29" t="s">
        <v>376</v>
      </c>
      <c r="CA29" t="s">
        <v>376</v>
      </c>
      <c r="CB29" t="s">
        <v>376</v>
      </c>
      <c r="CC29" t="s">
        <v>376</v>
      </c>
      <c r="CD29" t="s">
        <v>376</v>
      </c>
      <c r="CE29" t="s">
        <v>376</v>
      </c>
      <c r="CF29" t="s">
        <v>376</v>
      </c>
      <c r="CG29" t="s">
        <v>376</v>
      </c>
      <c r="CH29" t="s">
        <v>376</v>
      </c>
      <c r="CI29" t="s">
        <v>376</v>
      </c>
      <c r="CJ29" t="s">
        <v>376</v>
      </c>
      <c r="CK29" t="s">
        <v>376</v>
      </c>
      <c r="CL29" t="s">
        <v>376</v>
      </c>
      <c r="CM29" t="s">
        <v>376</v>
      </c>
      <c r="CN29" t="s">
        <v>376</v>
      </c>
      <c r="CO29" t="s">
        <v>376</v>
      </c>
      <c r="CP29" t="s">
        <v>376</v>
      </c>
      <c r="CQ29" t="s">
        <v>376</v>
      </c>
      <c r="CR29" t="s">
        <v>376</v>
      </c>
      <c r="CS29" t="s">
        <v>376</v>
      </c>
      <c r="CT29" t="s">
        <v>376</v>
      </c>
      <c r="CU29" t="s">
        <v>376</v>
      </c>
      <c r="CV29" t="s">
        <v>376</v>
      </c>
      <c r="CW29" t="s">
        <v>376</v>
      </c>
      <c r="CX29" t="s">
        <v>376</v>
      </c>
      <c r="CY29" t="s">
        <v>376</v>
      </c>
      <c r="CZ29" t="s">
        <v>376</v>
      </c>
      <c r="DA29" t="s">
        <v>376</v>
      </c>
      <c r="DB29" t="s">
        <v>376</v>
      </c>
      <c r="DC29" t="s">
        <v>376</v>
      </c>
      <c r="DD29" t="s">
        <v>376</v>
      </c>
      <c r="DE29" t="s">
        <v>376</v>
      </c>
      <c r="DF29" t="s">
        <v>376</v>
      </c>
      <c r="DG29" t="s">
        <v>376</v>
      </c>
      <c r="DH29" t="s">
        <v>376</v>
      </c>
      <c r="DI29" t="s">
        <v>376</v>
      </c>
      <c r="DJ29" t="s">
        <v>376</v>
      </c>
      <c r="DK29" t="s">
        <v>376</v>
      </c>
      <c r="DL29" t="s">
        <v>376</v>
      </c>
      <c r="DM29" t="s">
        <v>376</v>
      </c>
      <c r="DN29" t="s">
        <v>376</v>
      </c>
      <c r="DO29" t="s">
        <v>376</v>
      </c>
      <c r="DP29" t="s">
        <v>376</v>
      </c>
      <c r="DQ29" t="s">
        <v>376</v>
      </c>
      <c r="DR29" t="s">
        <v>376</v>
      </c>
      <c r="DS29" t="s">
        <v>376</v>
      </c>
      <c r="DT29" t="s">
        <v>376</v>
      </c>
      <c r="DU29" t="s">
        <v>376</v>
      </c>
      <c r="DV29" t="s">
        <v>376</v>
      </c>
      <c r="DW29" t="s">
        <v>376</v>
      </c>
      <c r="DX29" t="s">
        <v>376</v>
      </c>
      <c r="DY29" t="s">
        <v>376</v>
      </c>
      <c r="DZ29" t="s">
        <v>376</v>
      </c>
      <c r="EA29" t="s">
        <v>376</v>
      </c>
      <c r="EB29" t="s">
        <v>376</v>
      </c>
      <c r="EC29" t="s">
        <v>376</v>
      </c>
      <c r="ED29" t="s">
        <v>376</v>
      </c>
      <c r="EE29" t="s">
        <v>376</v>
      </c>
      <c r="EF29" t="s">
        <v>376</v>
      </c>
      <c r="EG29" t="s">
        <v>376</v>
      </c>
      <c r="EH29" t="s">
        <v>531</v>
      </c>
      <c r="EI29" t="s">
        <v>461</v>
      </c>
      <c r="EJ29" s="8">
        <v>2017</v>
      </c>
      <c r="EK29" t="s">
        <v>406</v>
      </c>
      <c r="EL29" t="s">
        <v>532</v>
      </c>
      <c r="EM29" t="s">
        <v>533</v>
      </c>
      <c r="EN29" t="s">
        <v>393</v>
      </c>
      <c r="EO29" t="s">
        <v>376</v>
      </c>
      <c r="EP29" t="s">
        <v>393</v>
      </c>
      <c r="EQ29" t="s">
        <v>393</v>
      </c>
      <c r="ER29" t="s">
        <v>376</v>
      </c>
      <c r="ES29" t="s">
        <v>393</v>
      </c>
      <c r="ET29" t="s">
        <v>393</v>
      </c>
      <c r="EU29" t="s">
        <v>393</v>
      </c>
      <c r="EV29" t="s">
        <v>393</v>
      </c>
      <c r="EW29" t="s">
        <v>429</v>
      </c>
      <c r="EX29" t="s">
        <v>376</v>
      </c>
      <c r="EY29" t="s">
        <v>376</v>
      </c>
      <c r="EZ29" t="s">
        <v>376</v>
      </c>
      <c r="FA29" t="s">
        <v>376</v>
      </c>
      <c r="FB29" t="s">
        <v>376</v>
      </c>
      <c r="FC29" t="s">
        <v>376</v>
      </c>
      <c r="FD29" t="s">
        <v>376</v>
      </c>
      <c r="FE29" t="s">
        <v>376</v>
      </c>
      <c r="FF29" t="s">
        <v>376</v>
      </c>
      <c r="FG29" t="s">
        <v>376</v>
      </c>
      <c r="FH29" t="s">
        <v>376</v>
      </c>
      <c r="FI29" t="s">
        <v>376</v>
      </c>
      <c r="FJ29" t="s">
        <v>376</v>
      </c>
      <c r="FK29" t="s">
        <v>376</v>
      </c>
      <c r="FL29" t="s">
        <v>376</v>
      </c>
      <c r="FM29" t="s">
        <v>376</v>
      </c>
      <c r="FN29" t="s">
        <v>376</v>
      </c>
      <c r="FO29" t="s">
        <v>376</v>
      </c>
      <c r="FP29" t="s">
        <v>376</v>
      </c>
      <c r="FQ29" t="s">
        <v>376</v>
      </c>
      <c r="FR29" t="s">
        <v>376</v>
      </c>
      <c r="FS29" t="s">
        <v>376</v>
      </c>
      <c r="FT29" t="s">
        <v>376</v>
      </c>
      <c r="FU29" t="s">
        <v>376</v>
      </c>
      <c r="FV29" t="s">
        <v>376</v>
      </c>
      <c r="FW29" t="s">
        <v>376</v>
      </c>
      <c r="FX29" t="s">
        <v>376</v>
      </c>
      <c r="FY29" t="s">
        <v>376</v>
      </c>
      <c r="FZ29" t="s">
        <v>376</v>
      </c>
      <c r="GA29" t="s">
        <v>376</v>
      </c>
      <c r="GB29" t="s">
        <v>376</v>
      </c>
      <c r="GC29" t="s">
        <v>376</v>
      </c>
      <c r="GD29" t="s">
        <v>376</v>
      </c>
      <c r="GE29" t="s">
        <v>376</v>
      </c>
      <c r="GF29" t="s">
        <v>376</v>
      </c>
      <c r="GG29" t="s">
        <v>376</v>
      </c>
      <c r="GH29" t="s">
        <v>376</v>
      </c>
      <c r="GI29" t="s">
        <v>376</v>
      </c>
      <c r="GJ29" t="s">
        <v>376</v>
      </c>
      <c r="GK29" t="s">
        <v>376</v>
      </c>
      <c r="GL29" t="s">
        <v>376</v>
      </c>
      <c r="GM29" t="s">
        <v>376</v>
      </c>
      <c r="GN29" t="s">
        <v>376</v>
      </c>
      <c r="GO29" t="s">
        <v>376</v>
      </c>
      <c r="GP29" t="s">
        <v>376</v>
      </c>
      <c r="GQ29" t="s">
        <v>376</v>
      </c>
      <c r="GR29" t="s">
        <v>376</v>
      </c>
      <c r="GS29" t="s">
        <v>376</v>
      </c>
      <c r="GT29" t="s">
        <v>376</v>
      </c>
      <c r="GU29" t="s">
        <v>376</v>
      </c>
      <c r="GV29" t="s">
        <v>376</v>
      </c>
      <c r="GW29" t="s">
        <v>376</v>
      </c>
      <c r="GX29" t="s">
        <v>376</v>
      </c>
      <c r="GY29" t="s">
        <v>376</v>
      </c>
      <c r="GZ29" t="s">
        <v>376</v>
      </c>
      <c r="HA29" t="s">
        <v>376</v>
      </c>
      <c r="HB29" t="s">
        <v>376</v>
      </c>
      <c r="HC29" t="s">
        <v>376</v>
      </c>
      <c r="HD29" t="s">
        <v>376</v>
      </c>
      <c r="HE29" t="s">
        <v>376</v>
      </c>
      <c r="HF29" t="s">
        <v>376</v>
      </c>
      <c r="HG29" t="s">
        <v>376</v>
      </c>
      <c r="HH29" t="s">
        <v>376</v>
      </c>
      <c r="HI29" t="s">
        <v>376</v>
      </c>
      <c r="HJ29" t="s">
        <v>376</v>
      </c>
      <c r="HK29" t="s">
        <v>376</v>
      </c>
      <c r="HL29" t="s">
        <v>376</v>
      </c>
      <c r="HM29" t="s">
        <v>376</v>
      </c>
      <c r="HN29" t="s">
        <v>376</v>
      </c>
      <c r="HO29" t="s">
        <v>376</v>
      </c>
      <c r="HP29" t="s">
        <v>376</v>
      </c>
      <c r="HQ29" t="s">
        <v>376</v>
      </c>
      <c r="HR29" t="s">
        <v>376</v>
      </c>
      <c r="HS29" t="s">
        <v>376</v>
      </c>
      <c r="HT29" t="s">
        <v>376</v>
      </c>
      <c r="HU29" t="s">
        <v>376</v>
      </c>
      <c r="HV29" t="s">
        <v>376</v>
      </c>
      <c r="HW29" t="s">
        <v>376</v>
      </c>
      <c r="HX29" t="s">
        <v>376</v>
      </c>
      <c r="HY29" t="s">
        <v>376</v>
      </c>
      <c r="HZ29" t="s">
        <v>376</v>
      </c>
      <c r="IA29" t="s">
        <v>376</v>
      </c>
      <c r="IB29" t="s">
        <v>376</v>
      </c>
      <c r="IC29" t="s">
        <v>376</v>
      </c>
      <c r="ID29" t="s">
        <v>376</v>
      </c>
      <c r="IE29" t="s">
        <v>376</v>
      </c>
      <c r="IF29" t="s">
        <v>376</v>
      </c>
      <c r="IG29" t="s">
        <v>376</v>
      </c>
      <c r="IH29" t="s">
        <v>376</v>
      </c>
      <c r="II29" t="s">
        <v>376</v>
      </c>
      <c r="IJ29" t="s">
        <v>376</v>
      </c>
      <c r="IK29" t="s">
        <v>376</v>
      </c>
      <c r="IL29" t="s">
        <v>376</v>
      </c>
      <c r="IM29" t="s">
        <v>376</v>
      </c>
      <c r="IN29" t="s">
        <v>376</v>
      </c>
      <c r="IO29" t="s">
        <v>376</v>
      </c>
      <c r="IP29" t="s">
        <v>376</v>
      </c>
      <c r="IQ29" t="s">
        <v>376</v>
      </c>
      <c r="IR29" t="s">
        <v>376</v>
      </c>
      <c r="IS29" t="s">
        <v>376</v>
      </c>
      <c r="IT29" t="s">
        <v>376</v>
      </c>
      <c r="IU29" t="s">
        <v>376</v>
      </c>
      <c r="IV29" t="s">
        <v>376</v>
      </c>
      <c r="IW29" t="s">
        <v>376</v>
      </c>
      <c r="IX29" t="s">
        <v>376</v>
      </c>
      <c r="IY29" t="s">
        <v>376</v>
      </c>
      <c r="IZ29" t="s">
        <v>376</v>
      </c>
      <c r="JA29" t="s">
        <v>376</v>
      </c>
      <c r="JB29" t="s">
        <v>376</v>
      </c>
      <c r="JC29" t="s">
        <v>376</v>
      </c>
      <c r="JD29" t="s">
        <v>376</v>
      </c>
      <c r="JE29" t="s">
        <v>376</v>
      </c>
      <c r="JF29" s="8" t="s">
        <v>376</v>
      </c>
      <c r="JG29" s="8">
        <f>AVERAGE(Tabla2[[#This Row],[Año]])</f>
        <v>2017</v>
      </c>
      <c r="JH29" s="8">
        <v>1</v>
      </c>
    </row>
    <row r="30" spans="1:268" x14ac:dyDescent="0.35">
      <c r="A30" s="33">
        <v>17</v>
      </c>
      <c r="B30" t="s">
        <v>295</v>
      </c>
      <c r="C30" t="s">
        <v>360</v>
      </c>
      <c r="D30">
        <v>107700696</v>
      </c>
      <c r="E30" t="s">
        <v>376</v>
      </c>
      <c r="F30" t="s">
        <v>376</v>
      </c>
      <c r="G30" t="s">
        <v>738</v>
      </c>
      <c r="H30" t="s">
        <v>534</v>
      </c>
      <c r="I30" t="s">
        <v>737</v>
      </c>
      <c r="J30" t="s">
        <v>376</v>
      </c>
      <c r="K30" t="s">
        <v>376</v>
      </c>
      <c r="L30" t="s">
        <v>376</v>
      </c>
      <c r="M30" t="s">
        <v>396</v>
      </c>
      <c r="N30" t="s">
        <v>735</v>
      </c>
      <c r="O30" t="s">
        <v>736</v>
      </c>
      <c r="P30" t="s">
        <v>535</v>
      </c>
      <c r="Q30" s="30" t="s">
        <v>536</v>
      </c>
      <c r="R30" t="s">
        <v>393</v>
      </c>
      <c r="S30" t="s">
        <v>393</v>
      </c>
      <c r="T30" t="s">
        <v>376</v>
      </c>
      <c r="U30" t="s">
        <v>409</v>
      </c>
      <c r="V30" t="s">
        <v>409</v>
      </c>
      <c r="W30" t="s">
        <v>376</v>
      </c>
      <c r="X30" t="s">
        <v>410</v>
      </c>
      <c r="Y30" t="s">
        <v>393</v>
      </c>
      <c r="Z30" t="s">
        <v>393</v>
      </c>
      <c r="AA30" t="s">
        <v>393</v>
      </c>
      <c r="AB30" t="s">
        <v>376</v>
      </c>
      <c r="AC30" t="s">
        <v>406</v>
      </c>
      <c r="AD30" t="s">
        <v>393</v>
      </c>
      <c r="AE30" t="s">
        <v>393</v>
      </c>
      <c r="AF30" t="s">
        <v>393</v>
      </c>
      <c r="AG30" t="s">
        <v>393</v>
      </c>
      <c r="AH30" t="s">
        <v>393</v>
      </c>
      <c r="AI30" t="s">
        <v>406</v>
      </c>
      <c r="AJ30" t="s">
        <v>406</v>
      </c>
      <c r="AK30" s="49" t="s">
        <v>376</v>
      </c>
      <c r="AL30">
        <v>20</v>
      </c>
      <c r="AM30" t="s">
        <v>378</v>
      </c>
      <c r="AN30" t="s">
        <v>393</v>
      </c>
      <c r="AO30" t="s">
        <v>393</v>
      </c>
      <c r="AP30" t="s">
        <v>376</v>
      </c>
      <c r="AQ30" t="s">
        <v>376</v>
      </c>
      <c r="AR30" t="s">
        <v>376</v>
      </c>
      <c r="AS30" t="s">
        <v>376</v>
      </c>
      <c r="AT30" t="s">
        <v>376</v>
      </c>
      <c r="AU30" t="s">
        <v>376</v>
      </c>
      <c r="AV30" t="s">
        <v>376</v>
      </c>
      <c r="AW30" t="s">
        <v>376</v>
      </c>
      <c r="AX30" t="s">
        <v>376</v>
      </c>
      <c r="AY30" t="s">
        <v>376</v>
      </c>
      <c r="AZ30" t="s">
        <v>376</v>
      </c>
      <c r="BA30" t="s">
        <v>376</v>
      </c>
      <c r="BB30" t="s">
        <v>376</v>
      </c>
      <c r="BC30" t="s">
        <v>376</v>
      </c>
      <c r="BD30" t="s">
        <v>376</v>
      </c>
      <c r="BE30" t="s">
        <v>376</v>
      </c>
      <c r="BF30" t="s">
        <v>376</v>
      </c>
      <c r="BG30" t="s">
        <v>376</v>
      </c>
      <c r="BH30" t="s">
        <v>376</v>
      </c>
      <c r="BI30" t="s">
        <v>376</v>
      </c>
      <c r="BJ30" t="s">
        <v>376</v>
      </c>
      <c r="BK30" t="s">
        <v>376</v>
      </c>
      <c r="BL30" t="s">
        <v>376</v>
      </c>
      <c r="BM30" t="s">
        <v>376</v>
      </c>
      <c r="BN30" t="s">
        <v>376</v>
      </c>
      <c r="BO30" t="s">
        <v>376</v>
      </c>
      <c r="BP30" t="s">
        <v>376</v>
      </c>
      <c r="BQ30" t="s">
        <v>376</v>
      </c>
      <c r="BR30" t="s">
        <v>376</v>
      </c>
      <c r="BS30" t="s">
        <v>376</v>
      </c>
      <c r="BT30" t="s">
        <v>376</v>
      </c>
      <c r="BU30" t="s">
        <v>376</v>
      </c>
      <c r="BV30" t="s">
        <v>376</v>
      </c>
      <c r="BW30" t="s">
        <v>376</v>
      </c>
      <c r="BX30" t="s">
        <v>376</v>
      </c>
      <c r="BY30" t="s">
        <v>376</v>
      </c>
      <c r="BZ30" t="s">
        <v>376</v>
      </c>
      <c r="CA30" t="s">
        <v>376</v>
      </c>
      <c r="CB30" t="s">
        <v>376</v>
      </c>
      <c r="CC30" t="s">
        <v>376</v>
      </c>
      <c r="CD30" t="s">
        <v>376</v>
      </c>
      <c r="CE30" t="s">
        <v>376</v>
      </c>
      <c r="CF30" t="s">
        <v>376</v>
      </c>
      <c r="CG30" t="s">
        <v>376</v>
      </c>
      <c r="CH30" t="s">
        <v>376</v>
      </c>
      <c r="CI30" t="s">
        <v>376</v>
      </c>
      <c r="CJ30" t="s">
        <v>376</v>
      </c>
      <c r="CK30" t="s">
        <v>376</v>
      </c>
      <c r="CL30" t="s">
        <v>376</v>
      </c>
      <c r="CM30" t="s">
        <v>376</v>
      </c>
      <c r="CN30" t="s">
        <v>376</v>
      </c>
      <c r="CO30" t="s">
        <v>376</v>
      </c>
      <c r="CP30" t="s">
        <v>376</v>
      </c>
      <c r="CQ30" t="s">
        <v>376</v>
      </c>
      <c r="CR30" t="s">
        <v>376</v>
      </c>
      <c r="CS30" t="s">
        <v>376</v>
      </c>
      <c r="CT30" t="s">
        <v>376</v>
      </c>
      <c r="CU30" t="s">
        <v>376</v>
      </c>
      <c r="CV30" t="s">
        <v>376</v>
      </c>
      <c r="CW30" t="s">
        <v>376</v>
      </c>
      <c r="CX30" t="s">
        <v>376</v>
      </c>
      <c r="CY30" t="s">
        <v>376</v>
      </c>
      <c r="CZ30" t="s">
        <v>376</v>
      </c>
      <c r="DA30" t="s">
        <v>376</v>
      </c>
      <c r="DB30" t="s">
        <v>376</v>
      </c>
      <c r="DC30" t="s">
        <v>376</v>
      </c>
      <c r="DD30" t="s">
        <v>376</v>
      </c>
      <c r="DE30" t="s">
        <v>376</v>
      </c>
      <c r="DF30" t="s">
        <v>376</v>
      </c>
      <c r="DG30" t="s">
        <v>376</v>
      </c>
      <c r="DH30" t="s">
        <v>376</v>
      </c>
      <c r="DI30" t="s">
        <v>376</v>
      </c>
      <c r="DJ30" t="s">
        <v>376</v>
      </c>
      <c r="DK30" t="s">
        <v>376</v>
      </c>
      <c r="DL30" t="s">
        <v>376</v>
      </c>
      <c r="DM30" t="s">
        <v>376</v>
      </c>
      <c r="DN30" t="s">
        <v>376</v>
      </c>
      <c r="DO30" t="s">
        <v>376</v>
      </c>
      <c r="DP30" t="s">
        <v>376</v>
      </c>
      <c r="DQ30" t="s">
        <v>376</v>
      </c>
      <c r="DR30" t="s">
        <v>376</v>
      </c>
      <c r="DS30" t="s">
        <v>376</v>
      </c>
      <c r="DT30" t="s">
        <v>376</v>
      </c>
      <c r="DU30" t="s">
        <v>376</v>
      </c>
      <c r="DV30" t="s">
        <v>376</v>
      </c>
      <c r="DW30" t="s">
        <v>376</v>
      </c>
      <c r="DX30" t="s">
        <v>376</v>
      </c>
      <c r="DY30" t="s">
        <v>376</v>
      </c>
      <c r="DZ30" t="s">
        <v>376</v>
      </c>
      <c r="EA30" t="s">
        <v>376</v>
      </c>
      <c r="EB30" t="s">
        <v>376</v>
      </c>
      <c r="EC30" t="s">
        <v>376</v>
      </c>
      <c r="ED30" t="s">
        <v>376</v>
      </c>
      <c r="EE30" t="s">
        <v>376</v>
      </c>
      <c r="EF30" t="s">
        <v>376</v>
      </c>
      <c r="EG30" t="s">
        <v>376</v>
      </c>
      <c r="EH30" t="s">
        <v>537</v>
      </c>
      <c r="EI30" t="s">
        <v>461</v>
      </c>
      <c r="EJ30" s="8">
        <v>2017</v>
      </c>
      <c r="EK30" t="s">
        <v>406</v>
      </c>
      <c r="EL30" t="s">
        <v>404</v>
      </c>
      <c r="EM30" t="s">
        <v>538</v>
      </c>
      <c r="EN30" t="s">
        <v>393</v>
      </c>
      <c r="EO30" t="s">
        <v>376</v>
      </c>
      <c r="EP30" t="s">
        <v>393</v>
      </c>
      <c r="EQ30" t="s">
        <v>393</v>
      </c>
      <c r="ER30" t="s">
        <v>376</v>
      </c>
      <c r="ES30" t="s">
        <v>393</v>
      </c>
      <c r="ET30" t="s">
        <v>393</v>
      </c>
      <c r="EU30" t="s">
        <v>393</v>
      </c>
      <c r="EV30" t="s">
        <v>393</v>
      </c>
      <c r="EW30" t="s">
        <v>401</v>
      </c>
      <c r="EX30" t="s">
        <v>376</v>
      </c>
      <c r="EY30" t="s">
        <v>376</v>
      </c>
      <c r="EZ30" t="s">
        <v>376</v>
      </c>
      <c r="FA30" t="s">
        <v>376</v>
      </c>
      <c r="FB30" t="s">
        <v>376</v>
      </c>
      <c r="FC30" t="s">
        <v>376</v>
      </c>
      <c r="FD30" t="s">
        <v>376</v>
      </c>
      <c r="FE30" t="s">
        <v>376</v>
      </c>
      <c r="FF30" t="s">
        <v>376</v>
      </c>
      <c r="FG30" t="s">
        <v>376</v>
      </c>
      <c r="FH30" t="s">
        <v>376</v>
      </c>
      <c r="FI30" t="s">
        <v>376</v>
      </c>
      <c r="FJ30" t="s">
        <v>376</v>
      </c>
      <c r="FK30" t="s">
        <v>376</v>
      </c>
      <c r="FL30" t="s">
        <v>376</v>
      </c>
      <c r="FM30" t="s">
        <v>376</v>
      </c>
      <c r="FN30" t="s">
        <v>376</v>
      </c>
      <c r="FO30" t="s">
        <v>376</v>
      </c>
      <c r="FP30" t="s">
        <v>376</v>
      </c>
      <c r="FQ30" t="s">
        <v>376</v>
      </c>
      <c r="FR30" t="s">
        <v>376</v>
      </c>
      <c r="FS30" t="s">
        <v>376</v>
      </c>
      <c r="FT30" t="s">
        <v>376</v>
      </c>
      <c r="FU30" t="s">
        <v>376</v>
      </c>
      <c r="FV30" t="s">
        <v>376</v>
      </c>
      <c r="FW30" t="s">
        <v>376</v>
      </c>
      <c r="FX30" t="s">
        <v>376</v>
      </c>
      <c r="FY30" t="s">
        <v>376</v>
      </c>
      <c r="FZ30" t="s">
        <v>376</v>
      </c>
      <c r="GA30" t="s">
        <v>376</v>
      </c>
      <c r="GB30" t="s">
        <v>376</v>
      </c>
      <c r="GC30" t="s">
        <v>376</v>
      </c>
      <c r="GD30" t="s">
        <v>376</v>
      </c>
      <c r="GE30" t="s">
        <v>376</v>
      </c>
      <c r="GF30" t="s">
        <v>376</v>
      </c>
      <c r="GG30" t="s">
        <v>376</v>
      </c>
      <c r="GH30" t="s">
        <v>376</v>
      </c>
      <c r="GI30" t="s">
        <v>376</v>
      </c>
      <c r="GJ30" t="s">
        <v>376</v>
      </c>
      <c r="GK30" t="s">
        <v>376</v>
      </c>
      <c r="GL30" t="s">
        <v>376</v>
      </c>
      <c r="GM30" t="s">
        <v>376</v>
      </c>
      <c r="GN30" t="s">
        <v>376</v>
      </c>
      <c r="GO30" t="s">
        <v>376</v>
      </c>
      <c r="GP30" t="s">
        <v>376</v>
      </c>
      <c r="GQ30" t="s">
        <v>376</v>
      </c>
      <c r="GR30" t="s">
        <v>376</v>
      </c>
      <c r="GS30" t="s">
        <v>376</v>
      </c>
      <c r="GT30" t="s">
        <v>376</v>
      </c>
      <c r="GU30" t="s">
        <v>376</v>
      </c>
      <c r="GV30" t="s">
        <v>376</v>
      </c>
      <c r="GW30" t="s">
        <v>376</v>
      </c>
      <c r="GX30" t="s">
        <v>376</v>
      </c>
      <c r="GY30" t="s">
        <v>376</v>
      </c>
      <c r="GZ30" t="s">
        <v>376</v>
      </c>
      <c r="HA30" t="s">
        <v>376</v>
      </c>
      <c r="HB30" t="s">
        <v>376</v>
      </c>
      <c r="HC30" t="s">
        <v>376</v>
      </c>
      <c r="HD30" t="s">
        <v>376</v>
      </c>
      <c r="HE30" t="s">
        <v>376</v>
      </c>
      <c r="HF30" t="s">
        <v>376</v>
      </c>
      <c r="HG30" t="s">
        <v>376</v>
      </c>
      <c r="HH30" t="s">
        <v>376</v>
      </c>
      <c r="HI30" t="s">
        <v>376</v>
      </c>
      <c r="HJ30" t="s">
        <v>376</v>
      </c>
      <c r="HK30" t="s">
        <v>376</v>
      </c>
      <c r="HL30" t="s">
        <v>376</v>
      </c>
      <c r="HM30" t="s">
        <v>376</v>
      </c>
      <c r="HN30" t="s">
        <v>376</v>
      </c>
      <c r="HO30" t="s">
        <v>376</v>
      </c>
      <c r="HP30" t="s">
        <v>376</v>
      </c>
      <c r="HQ30" t="s">
        <v>376</v>
      </c>
      <c r="HR30" t="s">
        <v>376</v>
      </c>
      <c r="HS30" t="s">
        <v>376</v>
      </c>
      <c r="HT30" t="s">
        <v>376</v>
      </c>
      <c r="HU30" t="s">
        <v>376</v>
      </c>
      <c r="HV30" t="s">
        <v>376</v>
      </c>
      <c r="HW30" t="s">
        <v>376</v>
      </c>
      <c r="HX30" t="s">
        <v>376</v>
      </c>
      <c r="HY30" t="s">
        <v>376</v>
      </c>
      <c r="HZ30" t="s">
        <v>376</v>
      </c>
      <c r="IA30" t="s">
        <v>376</v>
      </c>
      <c r="IB30" t="s">
        <v>376</v>
      </c>
      <c r="IC30" t="s">
        <v>376</v>
      </c>
      <c r="ID30" t="s">
        <v>376</v>
      </c>
      <c r="IE30" t="s">
        <v>376</v>
      </c>
      <c r="IF30" t="s">
        <v>376</v>
      </c>
      <c r="IG30" t="s">
        <v>376</v>
      </c>
      <c r="IH30" t="s">
        <v>376</v>
      </c>
      <c r="II30" t="s">
        <v>376</v>
      </c>
      <c r="IJ30" t="s">
        <v>376</v>
      </c>
      <c r="IK30" t="s">
        <v>376</v>
      </c>
      <c r="IL30" t="s">
        <v>376</v>
      </c>
      <c r="IM30" t="s">
        <v>376</v>
      </c>
      <c r="IN30" t="s">
        <v>376</v>
      </c>
      <c r="IO30" t="s">
        <v>376</v>
      </c>
      <c r="IP30" t="s">
        <v>376</v>
      </c>
      <c r="IQ30" t="s">
        <v>376</v>
      </c>
      <c r="IR30" t="s">
        <v>376</v>
      </c>
      <c r="IS30" t="s">
        <v>376</v>
      </c>
      <c r="IT30" t="s">
        <v>376</v>
      </c>
      <c r="IU30" t="s">
        <v>376</v>
      </c>
      <c r="IV30" t="s">
        <v>376</v>
      </c>
      <c r="IW30" t="s">
        <v>376</v>
      </c>
      <c r="IX30" t="s">
        <v>376</v>
      </c>
      <c r="IY30" t="s">
        <v>376</v>
      </c>
      <c r="IZ30" t="s">
        <v>376</v>
      </c>
      <c r="JA30" t="s">
        <v>376</v>
      </c>
      <c r="JB30" t="s">
        <v>376</v>
      </c>
      <c r="JC30" t="s">
        <v>376</v>
      </c>
      <c r="JD30" t="s">
        <v>376</v>
      </c>
      <c r="JE30" t="s">
        <v>376</v>
      </c>
      <c r="JF30" s="8" t="s">
        <v>376</v>
      </c>
      <c r="JG30" s="8">
        <f>AVERAGE(Tabla2[[#This Row],[Año]])</f>
        <v>2017</v>
      </c>
      <c r="JH30" s="8">
        <v>1</v>
      </c>
    </row>
    <row r="31" spans="1:268" x14ac:dyDescent="0.35">
      <c r="A31" s="33">
        <v>18</v>
      </c>
      <c r="B31" t="s">
        <v>296</v>
      </c>
      <c r="C31" t="s">
        <v>360</v>
      </c>
      <c r="D31">
        <v>109030926</v>
      </c>
      <c r="E31" t="s">
        <v>376</v>
      </c>
      <c r="F31" t="s">
        <v>376</v>
      </c>
      <c r="G31" t="s">
        <v>539</v>
      </c>
      <c r="H31" t="s">
        <v>540</v>
      </c>
      <c r="I31" t="s">
        <v>376</v>
      </c>
      <c r="J31" t="s">
        <v>376</v>
      </c>
      <c r="K31" t="s">
        <v>376</v>
      </c>
      <c r="L31" t="s">
        <v>376</v>
      </c>
      <c r="M31" t="s">
        <v>396</v>
      </c>
      <c r="N31" t="s">
        <v>541</v>
      </c>
      <c r="O31" t="s">
        <v>542</v>
      </c>
      <c r="P31" t="s">
        <v>543</v>
      </c>
      <c r="Q31" s="30" t="s">
        <v>544</v>
      </c>
      <c r="R31" t="s">
        <v>393</v>
      </c>
      <c r="S31" t="s">
        <v>393</v>
      </c>
      <c r="T31" t="s">
        <v>376</v>
      </c>
      <c r="U31" t="s">
        <v>409</v>
      </c>
      <c r="V31" t="s">
        <v>409</v>
      </c>
      <c r="W31" t="s">
        <v>376</v>
      </c>
      <c r="X31" t="s">
        <v>410</v>
      </c>
      <c r="Y31" t="s">
        <v>393</v>
      </c>
      <c r="Z31" t="s">
        <v>393</v>
      </c>
      <c r="AA31" t="s">
        <v>393</v>
      </c>
      <c r="AB31" t="s">
        <v>376</v>
      </c>
      <c r="AC31" t="s">
        <v>393</v>
      </c>
      <c r="AD31" t="s">
        <v>393</v>
      </c>
      <c r="AE31" t="s">
        <v>393</v>
      </c>
      <c r="AF31" t="s">
        <v>393</v>
      </c>
      <c r="AG31" t="s">
        <v>393</v>
      </c>
      <c r="AH31" t="s">
        <v>393</v>
      </c>
      <c r="AI31" t="s">
        <v>393</v>
      </c>
      <c r="AJ31" t="s">
        <v>393</v>
      </c>
      <c r="AK31" s="49">
        <v>0</v>
      </c>
      <c r="AL31">
        <v>16</v>
      </c>
      <c r="AM31" t="s">
        <v>378</v>
      </c>
      <c r="AN31" t="s">
        <v>378</v>
      </c>
      <c r="AO31" t="s">
        <v>393</v>
      </c>
      <c r="AP31" t="s">
        <v>545</v>
      </c>
      <c r="AQ31" t="s">
        <v>546</v>
      </c>
      <c r="AR31" t="s">
        <v>393</v>
      </c>
      <c r="AS31" t="s">
        <v>393</v>
      </c>
      <c r="AT31" t="s">
        <v>393</v>
      </c>
      <c r="AU31" t="s">
        <v>393</v>
      </c>
      <c r="AV31" t="s">
        <v>393</v>
      </c>
      <c r="AW31" t="s">
        <v>376</v>
      </c>
      <c r="AX31" t="s">
        <v>393</v>
      </c>
      <c r="AY31" t="s">
        <v>393</v>
      </c>
      <c r="AZ31" s="30" t="s">
        <v>548</v>
      </c>
      <c r="BA31" t="s">
        <v>547</v>
      </c>
      <c r="BB31" t="s">
        <v>376</v>
      </c>
      <c r="BC31" t="s">
        <v>376</v>
      </c>
      <c r="BD31" t="s">
        <v>376</v>
      </c>
      <c r="BE31" t="s">
        <v>376</v>
      </c>
      <c r="BF31" t="s">
        <v>376</v>
      </c>
      <c r="BG31" t="s">
        <v>376</v>
      </c>
      <c r="BH31" t="s">
        <v>376</v>
      </c>
      <c r="BI31" t="s">
        <v>376</v>
      </c>
      <c r="BJ31" t="s">
        <v>376</v>
      </c>
      <c r="BK31" t="s">
        <v>376</v>
      </c>
      <c r="BL31" t="s">
        <v>376</v>
      </c>
      <c r="BM31" t="s">
        <v>376</v>
      </c>
      <c r="BN31" t="s">
        <v>376</v>
      </c>
      <c r="BO31" t="s">
        <v>376</v>
      </c>
      <c r="BP31" t="s">
        <v>376</v>
      </c>
      <c r="BQ31" t="s">
        <v>376</v>
      </c>
      <c r="BR31" t="s">
        <v>376</v>
      </c>
      <c r="BS31" t="s">
        <v>376</v>
      </c>
      <c r="BT31" t="s">
        <v>376</v>
      </c>
      <c r="BU31" t="s">
        <v>376</v>
      </c>
      <c r="BV31" t="s">
        <v>376</v>
      </c>
      <c r="BW31" t="s">
        <v>376</v>
      </c>
      <c r="BX31" t="s">
        <v>376</v>
      </c>
      <c r="BY31" t="s">
        <v>376</v>
      </c>
      <c r="BZ31" t="s">
        <v>376</v>
      </c>
      <c r="CA31" t="s">
        <v>376</v>
      </c>
      <c r="CB31" t="s">
        <v>376</v>
      </c>
      <c r="CC31" t="s">
        <v>376</v>
      </c>
      <c r="CD31" t="s">
        <v>376</v>
      </c>
      <c r="CE31" t="s">
        <v>376</v>
      </c>
      <c r="CF31" t="s">
        <v>376</v>
      </c>
      <c r="CG31" t="s">
        <v>376</v>
      </c>
      <c r="CH31" t="s">
        <v>376</v>
      </c>
      <c r="CI31" t="s">
        <v>376</v>
      </c>
      <c r="CJ31" t="s">
        <v>376</v>
      </c>
      <c r="CK31" t="s">
        <v>376</v>
      </c>
      <c r="CL31" t="s">
        <v>376</v>
      </c>
      <c r="CM31" t="s">
        <v>376</v>
      </c>
      <c r="CN31" t="s">
        <v>376</v>
      </c>
      <c r="CO31" t="s">
        <v>376</v>
      </c>
      <c r="CP31" t="s">
        <v>376</v>
      </c>
      <c r="CQ31" t="s">
        <v>376</v>
      </c>
      <c r="CR31" t="s">
        <v>376</v>
      </c>
      <c r="CS31" t="s">
        <v>376</v>
      </c>
      <c r="CT31" t="s">
        <v>376</v>
      </c>
      <c r="CU31" t="s">
        <v>376</v>
      </c>
      <c r="CV31" t="s">
        <v>376</v>
      </c>
      <c r="CW31" t="s">
        <v>376</v>
      </c>
      <c r="CX31" t="s">
        <v>376</v>
      </c>
      <c r="CY31" t="s">
        <v>376</v>
      </c>
      <c r="CZ31" t="s">
        <v>376</v>
      </c>
      <c r="DA31" t="s">
        <v>376</v>
      </c>
      <c r="DB31" t="s">
        <v>376</v>
      </c>
      <c r="DC31" t="s">
        <v>376</v>
      </c>
      <c r="DD31" t="s">
        <v>376</v>
      </c>
      <c r="DE31" t="s">
        <v>376</v>
      </c>
      <c r="DF31" t="s">
        <v>376</v>
      </c>
      <c r="DG31" t="s">
        <v>376</v>
      </c>
      <c r="DH31" t="s">
        <v>376</v>
      </c>
      <c r="DI31" t="s">
        <v>376</v>
      </c>
      <c r="DJ31" t="s">
        <v>376</v>
      </c>
      <c r="DK31" t="s">
        <v>376</v>
      </c>
      <c r="DL31" t="s">
        <v>376</v>
      </c>
      <c r="DM31" t="s">
        <v>376</v>
      </c>
      <c r="DN31" t="s">
        <v>376</v>
      </c>
      <c r="DO31" t="s">
        <v>376</v>
      </c>
      <c r="DP31" t="s">
        <v>376</v>
      </c>
      <c r="DQ31" t="s">
        <v>376</v>
      </c>
      <c r="DR31" t="s">
        <v>376</v>
      </c>
      <c r="DS31" t="s">
        <v>376</v>
      </c>
      <c r="DT31" t="s">
        <v>376</v>
      </c>
      <c r="DU31" t="s">
        <v>376</v>
      </c>
      <c r="DV31" t="s">
        <v>376</v>
      </c>
      <c r="DW31" t="s">
        <v>376</v>
      </c>
      <c r="DX31" t="s">
        <v>376</v>
      </c>
      <c r="DY31" t="s">
        <v>376</v>
      </c>
      <c r="DZ31" t="s">
        <v>376</v>
      </c>
      <c r="EA31" t="s">
        <v>376</v>
      </c>
      <c r="EB31" t="s">
        <v>376</v>
      </c>
      <c r="EC31" t="s">
        <v>376</v>
      </c>
      <c r="ED31" t="s">
        <v>376</v>
      </c>
      <c r="EE31" t="s">
        <v>376</v>
      </c>
      <c r="EF31" t="s">
        <v>376</v>
      </c>
      <c r="EG31" t="s">
        <v>376</v>
      </c>
      <c r="EH31" t="s">
        <v>549</v>
      </c>
      <c r="EI31" t="s">
        <v>382</v>
      </c>
      <c r="EJ31" s="8">
        <v>2014</v>
      </c>
      <c r="EK31" t="s">
        <v>406</v>
      </c>
      <c r="EL31" t="s">
        <v>385</v>
      </c>
      <c r="EM31" t="s">
        <v>550</v>
      </c>
      <c r="EN31" t="s">
        <v>393</v>
      </c>
      <c r="EO31" t="s">
        <v>376</v>
      </c>
      <c r="EP31" t="s">
        <v>393</v>
      </c>
      <c r="EQ31" t="s">
        <v>393</v>
      </c>
      <c r="ER31" t="s">
        <v>393</v>
      </c>
      <c r="ES31" t="s">
        <v>376</v>
      </c>
      <c r="ET31" t="s">
        <v>376</v>
      </c>
      <c r="EU31" t="s">
        <v>393</v>
      </c>
      <c r="EV31" t="s">
        <v>393</v>
      </c>
      <c r="EW31" t="s">
        <v>401</v>
      </c>
      <c r="EX31" t="s">
        <v>376</v>
      </c>
      <c r="EY31" t="s">
        <v>376</v>
      </c>
      <c r="EZ31" t="s">
        <v>376</v>
      </c>
      <c r="FA31" t="s">
        <v>376</v>
      </c>
      <c r="FB31" t="s">
        <v>376</v>
      </c>
      <c r="FC31" t="s">
        <v>376</v>
      </c>
      <c r="FD31" t="s">
        <v>376</v>
      </c>
      <c r="FE31" t="s">
        <v>376</v>
      </c>
      <c r="FF31" t="s">
        <v>376</v>
      </c>
      <c r="FG31" t="s">
        <v>376</v>
      </c>
      <c r="FH31" t="s">
        <v>376</v>
      </c>
      <c r="FI31" t="s">
        <v>376</v>
      </c>
      <c r="FJ31" t="s">
        <v>376</v>
      </c>
      <c r="FK31" t="s">
        <v>376</v>
      </c>
      <c r="FL31" t="s">
        <v>376</v>
      </c>
      <c r="FM31" t="s">
        <v>376</v>
      </c>
      <c r="FN31" t="s">
        <v>376</v>
      </c>
      <c r="FO31" t="s">
        <v>376</v>
      </c>
      <c r="FP31" t="s">
        <v>376</v>
      </c>
      <c r="FQ31" t="s">
        <v>376</v>
      </c>
      <c r="FR31" t="s">
        <v>376</v>
      </c>
      <c r="FS31" t="s">
        <v>376</v>
      </c>
      <c r="FT31" t="s">
        <v>376</v>
      </c>
      <c r="FU31" t="s">
        <v>376</v>
      </c>
      <c r="FV31" t="s">
        <v>376</v>
      </c>
      <c r="FW31" t="s">
        <v>376</v>
      </c>
      <c r="FX31" t="s">
        <v>376</v>
      </c>
      <c r="FY31" t="s">
        <v>376</v>
      </c>
      <c r="FZ31" t="s">
        <v>376</v>
      </c>
      <c r="GA31" t="s">
        <v>376</v>
      </c>
      <c r="GB31" t="s">
        <v>376</v>
      </c>
      <c r="GC31" t="s">
        <v>376</v>
      </c>
      <c r="GD31" t="s">
        <v>376</v>
      </c>
      <c r="GE31" t="s">
        <v>376</v>
      </c>
      <c r="GF31" t="s">
        <v>376</v>
      </c>
      <c r="GG31" t="s">
        <v>376</v>
      </c>
      <c r="GH31" t="s">
        <v>376</v>
      </c>
      <c r="GI31" t="s">
        <v>376</v>
      </c>
      <c r="GJ31" t="s">
        <v>376</v>
      </c>
      <c r="GK31" t="s">
        <v>376</v>
      </c>
      <c r="GL31" t="s">
        <v>376</v>
      </c>
      <c r="GM31" t="s">
        <v>376</v>
      </c>
      <c r="GN31" t="s">
        <v>376</v>
      </c>
      <c r="GO31" t="s">
        <v>376</v>
      </c>
      <c r="GP31" t="s">
        <v>376</v>
      </c>
      <c r="GQ31" t="s">
        <v>376</v>
      </c>
      <c r="GR31" t="s">
        <v>376</v>
      </c>
      <c r="GS31" t="s">
        <v>376</v>
      </c>
      <c r="GT31" t="s">
        <v>376</v>
      </c>
      <c r="GU31" t="s">
        <v>376</v>
      </c>
      <c r="GV31" t="s">
        <v>376</v>
      </c>
      <c r="GW31" t="s">
        <v>376</v>
      </c>
      <c r="GX31" t="s">
        <v>376</v>
      </c>
      <c r="GY31" t="s">
        <v>376</v>
      </c>
      <c r="GZ31" t="s">
        <v>376</v>
      </c>
      <c r="HA31" t="s">
        <v>376</v>
      </c>
      <c r="HB31" t="s">
        <v>376</v>
      </c>
      <c r="HC31" t="s">
        <v>376</v>
      </c>
      <c r="HD31" t="s">
        <v>376</v>
      </c>
      <c r="HE31" t="s">
        <v>376</v>
      </c>
      <c r="HF31" t="s">
        <v>376</v>
      </c>
      <c r="HG31" t="s">
        <v>376</v>
      </c>
      <c r="HH31" t="s">
        <v>376</v>
      </c>
      <c r="HI31" t="s">
        <v>376</v>
      </c>
      <c r="HJ31" t="s">
        <v>376</v>
      </c>
      <c r="HK31" t="s">
        <v>376</v>
      </c>
      <c r="HL31" t="s">
        <v>376</v>
      </c>
      <c r="HM31" t="s">
        <v>376</v>
      </c>
      <c r="HN31" t="s">
        <v>376</v>
      </c>
      <c r="HO31" t="s">
        <v>376</v>
      </c>
      <c r="HP31" t="s">
        <v>376</v>
      </c>
      <c r="HQ31" t="s">
        <v>376</v>
      </c>
      <c r="HR31" t="s">
        <v>376</v>
      </c>
      <c r="HS31" t="s">
        <v>376</v>
      </c>
      <c r="HT31" t="s">
        <v>376</v>
      </c>
      <c r="HU31" t="s">
        <v>376</v>
      </c>
      <c r="HV31" t="s">
        <v>376</v>
      </c>
      <c r="HW31" t="s">
        <v>376</v>
      </c>
      <c r="HX31" t="s">
        <v>376</v>
      </c>
      <c r="HY31" t="s">
        <v>376</v>
      </c>
      <c r="HZ31" t="s">
        <v>376</v>
      </c>
      <c r="IA31" t="s">
        <v>376</v>
      </c>
      <c r="IB31" t="s">
        <v>376</v>
      </c>
      <c r="IC31" t="s">
        <v>376</v>
      </c>
      <c r="ID31" t="s">
        <v>376</v>
      </c>
      <c r="IE31" t="s">
        <v>376</v>
      </c>
      <c r="IF31" t="s">
        <v>376</v>
      </c>
      <c r="IG31" t="s">
        <v>376</v>
      </c>
      <c r="IH31" t="s">
        <v>376</v>
      </c>
      <c r="II31" t="s">
        <v>376</v>
      </c>
      <c r="IJ31" t="s">
        <v>376</v>
      </c>
      <c r="IK31" t="s">
        <v>376</v>
      </c>
      <c r="IL31" t="s">
        <v>376</v>
      </c>
      <c r="IM31" t="s">
        <v>376</v>
      </c>
      <c r="IN31" t="s">
        <v>376</v>
      </c>
      <c r="IO31" t="s">
        <v>376</v>
      </c>
      <c r="IP31" t="s">
        <v>376</v>
      </c>
      <c r="IQ31" t="s">
        <v>376</v>
      </c>
      <c r="IR31" t="s">
        <v>376</v>
      </c>
      <c r="IS31" t="s">
        <v>376</v>
      </c>
      <c r="IT31" t="s">
        <v>376</v>
      </c>
      <c r="IU31" t="s">
        <v>376</v>
      </c>
      <c r="IV31" t="s">
        <v>376</v>
      </c>
      <c r="IW31" t="s">
        <v>376</v>
      </c>
      <c r="IX31" t="s">
        <v>376</v>
      </c>
      <c r="IY31" t="s">
        <v>376</v>
      </c>
      <c r="IZ31" t="s">
        <v>376</v>
      </c>
      <c r="JA31" t="s">
        <v>376</v>
      </c>
      <c r="JB31" t="s">
        <v>376</v>
      </c>
      <c r="JC31" t="s">
        <v>376</v>
      </c>
      <c r="JD31" t="s">
        <v>376</v>
      </c>
      <c r="JE31" t="s">
        <v>376</v>
      </c>
      <c r="JF31" s="8">
        <f>AVERAGE(Tabla2[[#This Row],[Año]])</f>
        <v>2014</v>
      </c>
      <c r="JG31" s="8" t="s">
        <v>376</v>
      </c>
      <c r="JH31" s="8">
        <v>1</v>
      </c>
    </row>
    <row r="32" spans="1:268" x14ac:dyDescent="0.35">
      <c r="A32" s="33">
        <v>19</v>
      </c>
      <c r="B32" t="s">
        <v>297</v>
      </c>
      <c r="C32" t="s">
        <v>360</v>
      </c>
      <c r="D32">
        <v>105230011</v>
      </c>
      <c r="E32" t="s">
        <v>376</v>
      </c>
      <c r="F32" t="s">
        <v>376</v>
      </c>
      <c r="G32" t="s">
        <v>739</v>
      </c>
      <c r="H32" t="s">
        <v>468</v>
      </c>
      <c r="I32" t="s">
        <v>376</v>
      </c>
      <c r="J32" t="s">
        <v>376</v>
      </c>
      <c r="K32" t="s">
        <v>376</v>
      </c>
      <c r="L32" t="s">
        <v>376</v>
      </c>
      <c r="M32" t="s">
        <v>396</v>
      </c>
      <c r="N32" t="s">
        <v>551</v>
      </c>
      <c r="O32" t="s">
        <v>552</v>
      </c>
      <c r="P32">
        <v>83690715</v>
      </c>
      <c r="Q32" s="30" t="s">
        <v>553</v>
      </c>
      <c r="R32" t="s">
        <v>393</v>
      </c>
      <c r="S32" t="s">
        <v>393</v>
      </c>
      <c r="T32" t="s">
        <v>376</v>
      </c>
      <c r="U32" t="s">
        <v>409</v>
      </c>
      <c r="V32" t="s">
        <v>409</v>
      </c>
      <c r="W32" t="s">
        <v>376</v>
      </c>
      <c r="X32" t="s">
        <v>410</v>
      </c>
      <c r="Y32" t="s">
        <v>393</v>
      </c>
      <c r="Z32" t="s">
        <v>393</v>
      </c>
      <c r="AA32" t="s">
        <v>393</v>
      </c>
      <c r="AB32" t="s">
        <v>376</v>
      </c>
      <c r="AC32" t="s">
        <v>393</v>
      </c>
      <c r="AD32" t="s">
        <v>393</v>
      </c>
      <c r="AE32" t="s">
        <v>393</v>
      </c>
      <c r="AF32" t="s">
        <v>393</v>
      </c>
      <c r="AG32" t="s">
        <v>393</v>
      </c>
      <c r="AH32" t="s">
        <v>393</v>
      </c>
      <c r="AI32" t="s">
        <v>393</v>
      </c>
      <c r="AJ32" t="s">
        <v>393</v>
      </c>
      <c r="AK32" s="49">
        <v>0.05</v>
      </c>
      <c r="AL32">
        <v>13</v>
      </c>
      <c r="AM32" t="s">
        <v>378</v>
      </c>
      <c r="AN32" t="s">
        <v>378</v>
      </c>
      <c r="AO32" t="s">
        <v>393</v>
      </c>
      <c r="AP32" t="s">
        <v>554</v>
      </c>
      <c r="AQ32">
        <v>111920972</v>
      </c>
      <c r="AR32" t="s">
        <v>393</v>
      </c>
      <c r="AS32" t="s">
        <v>393</v>
      </c>
      <c r="AT32" t="s">
        <v>393</v>
      </c>
      <c r="AU32" t="s">
        <v>393</v>
      </c>
      <c r="AV32" t="s">
        <v>393</v>
      </c>
      <c r="AW32" t="s">
        <v>376</v>
      </c>
      <c r="AX32" t="s">
        <v>393</v>
      </c>
      <c r="AY32" t="s">
        <v>393</v>
      </c>
      <c r="AZ32" s="30" t="s">
        <v>555</v>
      </c>
      <c r="BA32">
        <v>72727751</v>
      </c>
      <c r="BB32" t="s">
        <v>376</v>
      </c>
      <c r="BC32" t="s">
        <v>376</v>
      </c>
      <c r="BD32" t="s">
        <v>376</v>
      </c>
      <c r="BE32" t="s">
        <v>376</v>
      </c>
      <c r="BF32" t="s">
        <v>376</v>
      </c>
      <c r="BG32" t="s">
        <v>376</v>
      </c>
      <c r="BH32" t="s">
        <v>376</v>
      </c>
      <c r="BI32" t="s">
        <v>376</v>
      </c>
      <c r="BJ32" t="s">
        <v>376</v>
      </c>
      <c r="BK32" t="s">
        <v>376</v>
      </c>
      <c r="BL32" t="s">
        <v>376</v>
      </c>
      <c r="BM32" t="s">
        <v>376</v>
      </c>
      <c r="BN32" t="s">
        <v>376</v>
      </c>
      <c r="BO32" t="s">
        <v>376</v>
      </c>
      <c r="BP32" t="s">
        <v>376</v>
      </c>
      <c r="BQ32" t="s">
        <v>376</v>
      </c>
      <c r="BR32" t="s">
        <v>376</v>
      </c>
      <c r="BS32" t="s">
        <v>376</v>
      </c>
      <c r="BT32" t="s">
        <v>376</v>
      </c>
      <c r="BU32" t="s">
        <v>376</v>
      </c>
      <c r="BV32" t="s">
        <v>376</v>
      </c>
      <c r="BW32" t="s">
        <v>376</v>
      </c>
      <c r="BX32" t="s">
        <v>376</v>
      </c>
      <c r="BY32" t="s">
        <v>376</v>
      </c>
      <c r="BZ32" t="s">
        <v>376</v>
      </c>
      <c r="CA32" t="s">
        <v>376</v>
      </c>
      <c r="CB32" t="s">
        <v>376</v>
      </c>
      <c r="CC32" t="s">
        <v>376</v>
      </c>
      <c r="CD32" t="s">
        <v>376</v>
      </c>
      <c r="CE32" t="s">
        <v>376</v>
      </c>
      <c r="CF32" t="s">
        <v>376</v>
      </c>
      <c r="CG32" t="s">
        <v>376</v>
      </c>
      <c r="CH32" t="s">
        <v>376</v>
      </c>
      <c r="CI32" t="s">
        <v>376</v>
      </c>
      <c r="CJ32" t="s">
        <v>376</v>
      </c>
      <c r="CK32" t="s">
        <v>376</v>
      </c>
      <c r="CL32" t="s">
        <v>376</v>
      </c>
      <c r="CM32" t="s">
        <v>376</v>
      </c>
      <c r="CN32" t="s">
        <v>376</v>
      </c>
      <c r="CO32" t="s">
        <v>376</v>
      </c>
      <c r="CP32" t="s">
        <v>376</v>
      </c>
      <c r="CQ32" t="s">
        <v>376</v>
      </c>
      <c r="CR32" t="s">
        <v>376</v>
      </c>
      <c r="CS32" t="s">
        <v>376</v>
      </c>
      <c r="CT32" t="s">
        <v>376</v>
      </c>
      <c r="CU32" t="s">
        <v>376</v>
      </c>
      <c r="CV32" t="s">
        <v>376</v>
      </c>
      <c r="CW32" t="s">
        <v>376</v>
      </c>
      <c r="CX32" t="s">
        <v>376</v>
      </c>
      <c r="CY32" t="s">
        <v>376</v>
      </c>
      <c r="CZ32" t="s">
        <v>376</v>
      </c>
      <c r="DA32" t="s">
        <v>376</v>
      </c>
      <c r="DB32" t="s">
        <v>376</v>
      </c>
      <c r="DC32" t="s">
        <v>376</v>
      </c>
      <c r="DD32" t="s">
        <v>376</v>
      </c>
      <c r="DE32" t="s">
        <v>376</v>
      </c>
      <c r="DF32" t="s">
        <v>376</v>
      </c>
      <c r="DG32" t="s">
        <v>376</v>
      </c>
      <c r="DH32" t="s">
        <v>376</v>
      </c>
      <c r="DI32" t="s">
        <v>376</v>
      </c>
      <c r="DJ32" t="s">
        <v>376</v>
      </c>
      <c r="DK32" t="s">
        <v>376</v>
      </c>
      <c r="DL32" t="s">
        <v>376</v>
      </c>
      <c r="DM32" t="s">
        <v>376</v>
      </c>
      <c r="DN32" t="s">
        <v>376</v>
      </c>
      <c r="DO32" t="s">
        <v>376</v>
      </c>
      <c r="DP32" t="s">
        <v>376</v>
      </c>
      <c r="DQ32" t="s">
        <v>376</v>
      </c>
      <c r="DR32" t="s">
        <v>376</v>
      </c>
      <c r="DS32" t="s">
        <v>376</v>
      </c>
      <c r="DT32" t="s">
        <v>376</v>
      </c>
      <c r="DU32" t="s">
        <v>376</v>
      </c>
      <c r="DV32" t="s">
        <v>376</v>
      </c>
      <c r="DW32" t="s">
        <v>376</v>
      </c>
      <c r="DX32" t="s">
        <v>376</v>
      </c>
      <c r="DY32" t="s">
        <v>376</v>
      </c>
      <c r="DZ32" t="s">
        <v>376</v>
      </c>
      <c r="EA32" t="s">
        <v>376</v>
      </c>
      <c r="EB32" t="s">
        <v>376</v>
      </c>
      <c r="EC32" t="s">
        <v>376</v>
      </c>
      <c r="ED32" t="s">
        <v>376</v>
      </c>
      <c r="EE32" t="s">
        <v>376</v>
      </c>
      <c r="EF32" t="s">
        <v>376</v>
      </c>
      <c r="EG32" t="s">
        <v>376</v>
      </c>
      <c r="EH32" t="s">
        <v>556</v>
      </c>
      <c r="EI32" t="s">
        <v>382</v>
      </c>
      <c r="EJ32" s="8">
        <v>2017</v>
      </c>
      <c r="EK32" t="s">
        <v>406</v>
      </c>
      <c r="EL32" t="s">
        <v>557</v>
      </c>
      <c r="EM32" t="s">
        <v>558</v>
      </c>
      <c r="EN32" t="s">
        <v>393</v>
      </c>
      <c r="EO32" t="s">
        <v>376</v>
      </c>
      <c r="EP32" t="s">
        <v>393</v>
      </c>
      <c r="EQ32" t="s">
        <v>393</v>
      </c>
      <c r="ER32" t="s">
        <v>393</v>
      </c>
      <c r="ES32" t="s">
        <v>376</v>
      </c>
      <c r="ET32" t="s">
        <v>376</v>
      </c>
      <c r="EU32" t="s">
        <v>393</v>
      </c>
      <c r="EV32" t="s">
        <v>393</v>
      </c>
      <c r="EW32" t="s">
        <v>401</v>
      </c>
      <c r="EX32" t="s">
        <v>376</v>
      </c>
      <c r="EY32" t="s">
        <v>376</v>
      </c>
      <c r="EZ32" t="s">
        <v>376</v>
      </c>
      <c r="FA32" t="s">
        <v>376</v>
      </c>
      <c r="FB32" t="s">
        <v>376</v>
      </c>
      <c r="FC32" t="s">
        <v>376</v>
      </c>
      <c r="FD32" t="s">
        <v>376</v>
      </c>
      <c r="FE32" t="s">
        <v>376</v>
      </c>
      <c r="FF32" t="s">
        <v>376</v>
      </c>
      <c r="FG32" t="s">
        <v>376</v>
      </c>
      <c r="FH32" t="s">
        <v>376</v>
      </c>
      <c r="FI32" t="s">
        <v>376</v>
      </c>
      <c r="FJ32" t="s">
        <v>376</v>
      </c>
      <c r="FK32" t="s">
        <v>376</v>
      </c>
      <c r="FL32" t="s">
        <v>376</v>
      </c>
      <c r="FM32" t="s">
        <v>376</v>
      </c>
      <c r="FN32" t="s">
        <v>376</v>
      </c>
      <c r="FO32" t="s">
        <v>376</v>
      </c>
      <c r="FP32" t="s">
        <v>376</v>
      </c>
      <c r="FQ32" t="s">
        <v>376</v>
      </c>
      <c r="FR32" t="s">
        <v>376</v>
      </c>
      <c r="FS32" t="s">
        <v>376</v>
      </c>
      <c r="FT32" t="s">
        <v>376</v>
      </c>
      <c r="FU32" t="s">
        <v>376</v>
      </c>
      <c r="FV32" t="s">
        <v>376</v>
      </c>
      <c r="FW32" t="s">
        <v>376</v>
      </c>
      <c r="FX32" t="s">
        <v>376</v>
      </c>
      <c r="FY32" t="s">
        <v>376</v>
      </c>
      <c r="FZ32" t="s">
        <v>376</v>
      </c>
      <c r="GA32" t="s">
        <v>376</v>
      </c>
      <c r="GB32" t="s">
        <v>376</v>
      </c>
      <c r="GC32" t="s">
        <v>376</v>
      </c>
      <c r="GD32" t="s">
        <v>376</v>
      </c>
      <c r="GE32" t="s">
        <v>376</v>
      </c>
      <c r="GF32" t="s">
        <v>376</v>
      </c>
      <c r="GG32" t="s">
        <v>376</v>
      </c>
      <c r="GH32" t="s">
        <v>376</v>
      </c>
      <c r="GI32" t="s">
        <v>376</v>
      </c>
      <c r="GJ32" t="s">
        <v>376</v>
      </c>
      <c r="GK32" t="s">
        <v>376</v>
      </c>
      <c r="GL32" t="s">
        <v>376</v>
      </c>
      <c r="GM32" t="s">
        <v>376</v>
      </c>
      <c r="GN32" t="s">
        <v>376</v>
      </c>
      <c r="GO32" t="s">
        <v>376</v>
      </c>
      <c r="GP32" t="s">
        <v>376</v>
      </c>
      <c r="GQ32" t="s">
        <v>376</v>
      </c>
      <c r="GR32" t="s">
        <v>376</v>
      </c>
      <c r="GS32" t="s">
        <v>376</v>
      </c>
      <c r="GT32" t="s">
        <v>376</v>
      </c>
      <c r="GU32" t="s">
        <v>376</v>
      </c>
      <c r="GV32" t="s">
        <v>376</v>
      </c>
      <c r="GW32" t="s">
        <v>376</v>
      </c>
      <c r="GX32" t="s">
        <v>376</v>
      </c>
      <c r="GY32" t="s">
        <v>376</v>
      </c>
      <c r="GZ32" t="s">
        <v>376</v>
      </c>
      <c r="HA32" t="s">
        <v>376</v>
      </c>
      <c r="HB32" t="s">
        <v>376</v>
      </c>
      <c r="HC32" t="s">
        <v>376</v>
      </c>
      <c r="HD32" t="s">
        <v>376</v>
      </c>
      <c r="HE32" t="s">
        <v>376</v>
      </c>
      <c r="HF32" t="s">
        <v>376</v>
      </c>
      <c r="HG32" t="s">
        <v>376</v>
      </c>
      <c r="HH32" t="s">
        <v>376</v>
      </c>
      <c r="HI32" t="s">
        <v>376</v>
      </c>
      <c r="HJ32" t="s">
        <v>376</v>
      </c>
      <c r="HK32" t="s">
        <v>376</v>
      </c>
      <c r="HL32" t="s">
        <v>376</v>
      </c>
      <c r="HM32" t="s">
        <v>376</v>
      </c>
      <c r="HN32" t="s">
        <v>376</v>
      </c>
      <c r="HO32" t="s">
        <v>376</v>
      </c>
      <c r="HP32" t="s">
        <v>376</v>
      </c>
      <c r="HQ32" t="s">
        <v>376</v>
      </c>
      <c r="HR32" t="s">
        <v>376</v>
      </c>
      <c r="HS32" t="s">
        <v>376</v>
      </c>
      <c r="HT32" t="s">
        <v>376</v>
      </c>
      <c r="HU32" t="s">
        <v>376</v>
      </c>
      <c r="HV32" t="s">
        <v>376</v>
      </c>
      <c r="HW32" t="s">
        <v>376</v>
      </c>
      <c r="HX32" t="s">
        <v>376</v>
      </c>
      <c r="HY32" t="s">
        <v>376</v>
      </c>
      <c r="HZ32" t="s">
        <v>376</v>
      </c>
      <c r="IA32" t="s">
        <v>376</v>
      </c>
      <c r="IB32" t="s">
        <v>376</v>
      </c>
      <c r="IC32" t="s">
        <v>376</v>
      </c>
      <c r="ID32" t="s">
        <v>376</v>
      </c>
      <c r="IE32" t="s">
        <v>376</v>
      </c>
      <c r="IF32" t="s">
        <v>376</v>
      </c>
      <c r="IG32" t="s">
        <v>376</v>
      </c>
      <c r="IH32" t="s">
        <v>376</v>
      </c>
      <c r="II32" t="s">
        <v>376</v>
      </c>
      <c r="IJ32" t="s">
        <v>376</v>
      </c>
      <c r="IK32" t="s">
        <v>376</v>
      </c>
      <c r="IL32" t="s">
        <v>376</v>
      </c>
      <c r="IM32" t="s">
        <v>376</v>
      </c>
      <c r="IN32" t="s">
        <v>376</v>
      </c>
      <c r="IO32" t="s">
        <v>376</v>
      </c>
      <c r="IP32" t="s">
        <v>376</v>
      </c>
      <c r="IQ32" t="s">
        <v>376</v>
      </c>
      <c r="IR32" t="s">
        <v>376</v>
      </c>
      <c r="IS32" t="s">
        <v>376</v>
      </c>
      <c r="IT32" t="s">
        <v>376</v>
      </c>
      <c r="IU32" t="s">
        <v>376</v>
      </c>
      <c r="IV32" t="s">
        <v>376</v>
      </c>
      <c r="IW32" t="s">
        <v>376</v>
      </c>
      <c r="IX32" t="s">
        <v>376</v>
      </c>
      <c r="IY32" t="s">
        <v>376</v>
      </c>
      <c r="IZ32" t="s">
        <v>376</v>
      </c>
      <c r="JA32" t="s">
        <v>376</v>
      </c>
      <c r="JB32" t="s">
        <v>376</v>
      </c>
      <c r="JC32" t="s">
        <v>376</v>
      </c>
      <c r="JD32" t="s">
        <v>376</v>
      </c>
      <c r="JE32" t="s">
        <v>376</v>
      </c>
      <c r="JF32" s="8">
        <f>AVERAGE(Tabla2[[#This Row],[Año]])</f>
        <v>2017</v>
      </c>
      <c r="JG32" s="8" t="s">
        <v>376</v>
      </c>
      <c r="JH32" s="8">
        <v>1</v>
      </c>
    </row>
    <row r="33" spans="1:268" ht="43.5" x14ac:dyDescent="0.35">
      <c r="A33" s="33">
        <v>20</v>
      </c>
      <c r="B33" t="s">
        <v>298</v>
      </c>
      <c r="C33" t="s">
        <v>360</v>
      </c>
      <c r="D33">
        <v>110640934</v>
      </c>
      <c r="E33" t="s">
        <v>376</v>
      </c>
      <c r="F33" t="s">
        <v>376</v>
      </c>
      <c r="G33" t="s">
        <v>559</v>
      </c>
      <c r="H33" t="s">
        <v>440</v>
      </c>
      <c r="I33" t="s">
        <v>440</v>
      </c>
      <c r="J33" t="s">
        <v>376</v>
      </c>
      <c r="K33" t="s">
        <v>376</v>
      </c>
      <c r="L33" t="s">
        <v>376</v>
      </c>
      <c r="M33" t="s">
        <v>396</v>
      </c>
      <c r="N33" t="s">
        <v>560</v>
      </c>
      <c r="O33" t="s">
        <v>561</v>
      </c>
      <c r="P33" s="22" t="s">
        <v>562</v>
      </c>
      <c r="Q33" s="30" t="s">
        <v>563</v>
      </c>
      <c r="R33" t="s">
        <v>393</v>
      </c>
      <c r="S33" t="s">
        <v>393</v>
      </c>
      <c r="T33" t="s">
        <v>376</v>
      </c>
      <c r="U33" t="s">
        <v>409</v>
      </c>
      <c r="V33" t="s">
        <v>409</v>
      </c>
      <c r="W33" t="s">
        <v>376</v>
      </c>
      <c r="X33" t="s">
        <v>410</v>
      </c>
      <c r="Y33" t="s">
        <v>393</v>
      </c>
      <c r="Z33" t="s">
        <v>393</v>
      </c>
      <c r="AA33" t="s">
        <v>393</v>
      </c>
      <c r="AB33" t="s">
        <v>376</v>
      </c>
      <c r="AC33" t="s">
        <v>393</v>
      </c>
      <c r="AD33" t="s">
        <v>393</v>
      </c>
      <c r="AE33" t="s">
        <v>393</v>
      </c>
      <c r="AF33" t="s">
        <v>393</v>
      </c>
      <c r="AG33" t="s">
        <v>393</v>
      </c>
      <c r="AH33" t="s">
        <v>393</v>
      </c>
      <c r="AI33" t="s">
        <v>393</v>
      </c>
      <c r="AJ33" t="s">
        <v>393</v>
      </c>
      <c r="AK33" s="49" t="s">
        <v>376</v>
      </c>
      <c r="AL33">
        <v>13</v>
      </c>
      <c r="AM33" t="s">
        <v>378</v>
      </c>
      <c r="AN33" t="s">
        <v>393</v>
      </c>
      <c r="AO33" t="s">
        <v>393</v>
      </c>
      <c r="AP33" t="s">
        <v>564</v>
      </c>
      <c r="AQ33" t="s">
        <v>565</v>
      </c>
      <c r="AR33" t="s">
        <v>393</v>
      </c>
      <c r="AS33" t="s">
        <v>393</v>
      </c>
      <c r="AT33" t="s">
        <v>393</v>
      </c>
      <c r="AU33" t="s">
        <v>393</v>
      </c>
      <c r="AV33" t="s">
        <v>393</v>
      </c>
      <c r="AW33" t="s">
        <v>376</v>
      </c>
      <c r="AX33" t="s">
        <v>393</v>
      </c>
      <c r="AY33" t="s">
        <v>393</v>
      </c>
      <c r="AZ33" s="30" t="s">
        <v>567</v>
      </c>
      <c r="BA33" t="s">
        <v>566</v>
      </c>
      <c r="BB33" t="s">
        <v>376</v>
      </c>
      <c r="BC33" t="s">
        <v>376</v>
      </c>
      <c r="BD33" t="s">
        <v>376</v>
      </c>
      <c r="BE33" t="s">
        <v>376</v>
      </c>
      <c r="BF33" t="s">
        <v>376</v>
      </c>
      <c r="BG33" t="s">
        <v>376</v>
      </c>
      <c r="BH33" t="s">
        <v>376</v>
      </c>
      <c r="BI33" t="s">
        <v>376</v>
      </c>
      <c r="BJ33" t="s">
        <v>376</v>
      </c>
      <c r="BK33" t="s">
        <v>376</v>
      </c>
      <c r="BL33" t="s">
        <v>376</v>
      </c>
      <c r="BM33" t="s">
        <v>376</v>
      </c>
      <c r="BN33" t="s">
        <v>376</v>
      </c>
      <c r="BO33" t="s">
        <v>376</v>
      </c>
      <c r="BP33" t="s">
        <v>376</v>
      </c>
      <c r="BQ33" t="s">
        <v>376</v>
      </c>
      <c r="BR33" t="s">
        <v>376</v>
      </c>
      <c r="BS33" t="s">
        <v>376</v>
      </c>
      <c r="BT33" t="s">
        <v>376</v>
      </c>
      <c r="BU33" t="s">
        <v>376</v>
      </c>
      <c r="BV33" t="s">
        <v>376</v>
      </c>
      <c r="BW33" t="s">
        <v>376</v>
      </c>
      <c r="BX33" t="s">
        <v>376</v>
      </c>
      <c r="BY33" t="s">
        <v>376</v>
      </c>
      <c r="BZ33" t="s">
        <v>376</v>
      </c>
      <c r="CA33" t="s">
        <v>376</v>
      </c>
      <c r="CB33" t="s">
        <v>376</v>
      </c>
      <c r="CC33" t="s">
        <v>376</v>
      </c>
      <c r="CD33" t="s">
        <v>376</v>
      </c>
      <c r="CE33" t="s">
        <v>376</v>
      </c>
      <c r="CF33" t="s">
        <v>376</v>
      </c>
      <c r="CG33" t="s">
        <v>376</v>
      </c>
      <c r="CH33" t="s">
        <v>376</v>
      </c>
      <c r="CI33" t="s">
        <v>376</v>
      </c>
      <c r="CJ33" t="s">
        <v>376</v>
      </c>
      <c r="CK33" t="s">
        <v>376</v>
      </c>
      <c r="CL33" t="s">
        <v>376</v>
      </c>
      <c r="CM33" t="s">
        <v>376</v>
      </c>
      <c r="CN33" t="s">
        <v>376</v>
      </c>
      <c r="CO33" t="s">
        <v>376</v>
      </c>
      <c r="CP33" t="s">
        <v>376</v>
      </c>
      <c r="CQ33" t="s">
        <v>376</v>
      </c>
      <c r="CR33" t="s">
        <v>376</v>
      </c>
      <c r="CS33" t="s">
        <v>376</v>
      </c>
      <c r="CT33" t="s">
        <v>376</v>
      </c>
      <c r="CU33" t="s">
        <v>376</v>
      </c>
      <c r="CV33" t="s">
        <v>376</v>
      </c>
      <c r="CW33" t="s">
        <v>376</v>
      </c>
      <c r="CX33" t="s">
        <v>376</v>
      </c>
      <c r="CY33" t="s">
        <v>376</v>
      </c>
      <c r="CZ33" t="s">
        <v>376</v>
      </c>
      <c r="DA33" t="s">
        <v>376</v>
      </c>
      <c r="DB33" t="s">
        <v>376</v>
      </c>
      <c r="DC33" t="s">
        <v>376</v>
      </c>
      <c r="DD33" t="s">
        <v>376</v>
      </c>
      <c r="DE33" t="s">
        <v>376</v>
      </c>
      <c r="DF33" t="s">
        <v>376</v>
      </c>
      <c r="DG33" t="s">
        <v>376</v>
      </c>
      <c r="DH33" t="s">
        <v>376</v>
      </c>
      <c r="DI33" t="s">
        <v>376</v>
      </c>
      <c r="DJ33" t="s">
        <v>376</v>
      </c>
      <c r="DK33" t="s">
        <v>376</v>
      </c>
      <c r="DL33" t="s">
        <v>376</v>
      </c>
      <c r="DM33" t="s">
        <v>376</v>
      </c>
      <c r="DN33" t="s">
        <v>376</v>
      </c>
      <c r="DO33" t="s">
        <v>376</v>
      </c>
      <c r="DP33" t="s">
        <v>376</v>
      </c>
      <c r="DQ33" t="s">
        <v>376</v>
      </c>
      <c r="DR33" t="s">
        <v>376</v>
      </c>
      <c r="DS33" t="s">
        <v>376</v>
      </c>
      <c r="DT33" t="s">
        <v>376</v>
      </c>
      <c r="DU33" t="s">
        <v>376</v>
      </c>
      <c r="DV33" t="s">
        <v>376</v>
      </c>
      <c r="DW33" t="s">
        <v>376</v>
      </c>
      <c r="DX33" t="s">
        <v>376</v>
      </c>
      <c r="DY33" t="s">
        <v>376</v>
      </c>
      <c r="DZ33" t="s">
        <v>376</v>
      </c>
      <c r="EA33" t="s">
        <v>376</v>
      </c>
      <c r="EB33" t="s">
        <v>376</v>
      </c>
      <c r="EC33" t="s">
        <v>376</v>
      </c>
      <c r="ED33" t="s">
        <v>376</v>
      </c>
      <c r="EE33" t="s">
        <v>376</v>
      </c>
      <c r="EF33" t="s">
        <v>376</v>
      </c>
      <c r="EG33" t="s">
        <v>376</v>
      </c>
      <c r="EH33" t="s">
        <v>568</v>
      </c>
      <c r="EI33" t="s">
        <v>461</v>
      </c>
      <c r="EJ33" s="8">
        <v>2019</v>
      </c>
      <c r="EK33" t="s">
        <v>406</v>
      </c>
      <c r="EL33" t="s">
        <v>385</v>
      </c>
      <c r="EM33" t="s">
        <v>538</v>
      </c>
      <c r="EN33" t="s">
        <v>393</v>
      </c>
      <c r="EO33" t="s">
        <v>376</v>
      </c>
      <c r="EP33" t="s">
        <v>393</v>
      </c>
      <c r="EQ33" t="s">
        <v>393</v>
      </c>
      <c r="ER33" t="s">
        <v>376</v>
      </c>
      <c r="ES33" t="s">
        <v>393</v>
      </c>
      <c r="ET33" t="s">
        <v>393</v>
      </c>
      <c r="EU33" t="s">
        <v>393</v>
      </c>
      <c r="EV33" t="s">
        <v>393</v>
      </c>
      <c r="EW33" t="s">
        <v>401</v>
      </c>
      <c r="EX33" t="s">
        <v>569</v>
      </c>
      <c r="EY33" t="s">
        <v>455</v>
      </c>
      <c r="EZ33">
        <v>2022</v>
      </c>
      <c r="FA33" t="s">
        <v>393</v>
      </c>
      <c r="FB33" t="s">
        <v>385</v>
      </c>
      <c r="FC33" t="s">
        <v>538</v>
      </c>
      <c r="FD33" t="s">
        <v>393</v>
      </c>
      <c r="FE33" t="s">
        <v>376</v>
      </c>
      <c r="FF33" t="s">
        <v>393</v>
      </c>
      <c r="FG33" t="s">
        <v>393</v>
      </c>
      <c r="FH33" t="s">
        <v>376</v>
      </c>
      <c r="FI33" t="s">
        <v>393</v>
      </c>
      <c r="FJ33" t="s">
        <v>393</v>
      </c>
      <c r="FK33" t="s">
        <v>393</v>
      </c>
      <c r="FL33" t="s">
        <v>393</v>
      </c>
      <c r="FM33" t="s">
        <v>401</v>
      </c>
      <c r="FN33" t="s">
        <v>376</v>
      </c>
      <c r="FO33" t="s">
        <v>376</v>
      </c>
      <c r="FP33" t="s">
        <v>376</v>
      </c>
      <c r="FQ33" t="s">
        <v>376</v>
      </c>
      <c r="FR33" t="s">
        <v>376</v>
      </c>
      <c r="FS33" t="s">
        <v>376</v>
      </c>
      <c r="FT33" t="s">
        <v>376</v>
      </c>
      <c r="FU33" t="s">
        <v>376</v>
      </c>
      <c r="FV33" t="s">
        <v>376</v>
      </c>
      <c r="FW33" t="s">
        <v>376</v>
      </c>
      <c r="FX33" t="s">
        <v>376</v>
      </c>
      <c r="FY33" t="s">
        <v>376</v>
      </c>
      <c r="FZ33" t="s">
        <v>376</v>
      </c>
      <c r="GA33" t="s">
        <v>376</v>
      </c>
      <c r="GB33" t="s">
        <v>376</v>
      </c>
      <c r="GC33" t="s">
        <v>376</v>
      </c>
      <c r="GD33" t="s">
        <v>376</v>
      </c>
      <c r="GE33" t="s">
        <v>376</v>
      </c>
      <c r="GF33" t="s">
        <v>376</v>
      </c>
      <c r="GG33" t="s">
        <v>376</v>
      </c>
      <c r="GH33" t="s">
        <v>376</v>
      </c>
      <c r="GI33" t="s">
        <v>376</v>
      </c>
      <c r="GJ33" t="s">
        <v>376</v>
      </c>
      <c r="GK33" t="s">
        <v>376</v>
      </c>
      <c r="GL33" t="s">
        <v>376</v>
      </c>
      <c r="GM33" t="s">
        <v>376</v>
      </c>
      <c r="GN33" t="s">
        <v>376</v>
      </c>
      <c r="GO33" t="s">
        <v>376</v>
      </c>
      <c r="GP33" t="s">
        <v>376</v>
      </c>
      <c r="GQ33" t="s">
        <v>376</v>
      </c>
      <c r="GR33" t="s">
        <v>376</v>
      </c>
      <c r="GS33" t="s">
        <v>376</v>
      </c>
      <c r="GT33" t="s">
        <v>376</v>
      </c>
      <c r="GU33" t="s">
        <v>376</v>
      </c>
      <c r="GV33" t="s">
        <v>376</v>
      </c>
      <c r="GW33" t="s">
        <v>376</v>
      </c>
      <c r="GX33" t="s">
        <v>376</v>
      </c>
      <c r="GY33" t="s">
        <v>376</v>
      </c>
      <c r="GZ33" t="s">
        <v>376</v>
      </c>
      <c r="HA33" t="s">
        <v>376</v>
      </c>
      <c r="HB33" t="s">
        <v>376</v>
      </c>
      <c r="HC33" t="s">
        <v>376</v>
      </c>
      <c r="HD33" t="s">
        <v>376</v>
      </c>
      <c r="HE33" t="s">
        <v>376</v>
      </c>
      <c r="HF33" t="s">
        <v>376</v>
      </c>
      <c r="HG33" t="s">
        <v>376</v>
      </c>
      <c r="HH33" t="s">
        <v>376</v>
      </c>
      <c r="HI33" t="s">
        <v>376</v>
      </c>
      <c r="HJ33" t="s">
        <v>376</v>
      </c>
      <c r="HK33" t="s">
        <v>376</v>
      </c>
      <c r="HL33" t="s">
        <v>376</v>
      </c>
      <c r="HM33" t="s">
        <v>376</v>
      </c>
      <c r="HN33" t="s">
        <v>376</v>
      </c>
      <c r="HO33" t="s">
        <v>376</v>
      </c>
      <c r="HP33" t="s">
        <v>376</v>
      </c>
      <c r="HQ33" t="s">
        <v>376</v>
      </c>
      <c r="HR33" t="s">
        <v>376</v>
      </c>
      <c r="HS33" t="s">
        <v>376</v>
      </c>
      <c r="HT33" t="s">
        <v>376</v>
      </c>
      <c r="HU33" t="s">
        <v>376</v>
      </c>
      <c r="HV33" t="s">
        <v>376</v>
      </c>
      <c r="HW33" t="s">
        <v>376</v>
      </c>
      <c r="HX33" t="s">
        <v>376</v>
      </c>
      <c r="HY33" t="s">
        <v>376</v>
      </c>
      <c r="HZ33" t="s">
        <v>376</v>
      </c>
      <c r="IA33" t="s">
        <v>376</v>
      </c>
      <c r="IB33" t="s">
        <v>376</v>
      </c>
      <c r="IC33" t="s">
        <v>376</v>
      </c>
      <c r="ID33" t="s">
        <v>376</v>
      </c>
      <c r="IE33" t="s">
        <v>376</v>
      </c>
      <c r="IF33" t="s">
        <v>376</v>
      </c>
      <c r="IG33" t="s">
        <v>376</v>
      </c>
      <c r="IH33" t="s">
        <v>376</v>
      </c>
      <c r="II33" t="s">
        <v>376</v>
      </c>
      <c r="IJ33" t="s">
        <v>376</v>
      </c>
      <c r="IK33" t="s">
        <v>376</v>
      </c>
      <c r="IL33" t="s">
        <v>376</v>
      </c>
      <c r="IM33" t="s">
        <v>376</v>
      </c>
      <c r="IN33" t="s">
        <v>376</v>
      </c>
      <c r="IO33" t="s">
        <v>376</v>
      </c>
      <c r="IP33" t="s">
        <v>376</v>
      </c>
      <c r="IQ33" t="s">
        <v>376</v>
      </c>
      <c r="IR33" t="s">
        <v>376</v>
      </c>
      <c r="IS33" t="s">
        <v>376</v>
      </c>
      <c r="IT33" t="s">
        <v>376</v>
      </c>
      <c r="IU33" t="s">
        <v>376</v>
      </c>
      <c r="IV33" t="s">
        <v>376</v>
      </c>
      <c r="IW33" t="s">
        <v>376</v>
      </c>
      <c r="IX33" t="s">
        <v>376</v>
      </c>
      <c r="IY33" t="s">
        <v>376</v>
      </c>
      <c r="IZ33" t="s">
        <v>376</v>
      </c>
      <c r="JA33" t="s">
        <v>376</v>
      </c>
      <c r="JB33" t="s">
        <v>376</v>
      </c>
      <c r="JC33" t="s">
        <v>376</v>
      </c>
      <c r="JD33" t="s">
        <v>376</v>
      </c>
      <c r="JE33" t="s">
        <v>376</v>
      </c>
      <c r="JF33" s="8" t="s">
        <v>376</v>
      </c>
      <c r="JG33" s="34">
        <f>AVERAGE(Tabla2[[#This Row],[Año]], Tabla2[[#This Row],[Año 2]])</f>
        <v>2020.5</v>
      </c>
      <c r="JH33" s="8">
        <v>2</v>
      </c>
    </row>
    <row r="34" spans="1:268" x14ac:dyDescent="0.35">
      <c r="A34" s="33">
        <v>21</v>
      </c>
      <c r="B34" t="s">
        <v>299</v>
      </c>
      <c r="C34" t="s">
        <v>360</v>
      </c>
      <c r="D34">
        <v>205810022</v>
      </c>
      <c r="E34" t="s">
        <v>376</v>
      </c>
      <c r="F34" t="s">
        <v>376</v>
      </c>
      <c r="G34" t="s">
        <v>570</v>
      </c>
      <c r="H34" t="s">
        <v>571</v>
      </c>
      <c r="I34" t="s">
        <v>376</v>
      </c>
      <c r="J34" t="s">
        <v>376</v>
      </c>
      <c r="K34" t="s">
        <v>376</v>
      </c>
      <c r="L34" t="s">
        <v>376</v>
      </c>
      <c r="M34" t="s">
        <v>396</v>
      </c>
      <c r="N34" t="s">
        <v>572</v>
      </c>
      <c r="O34" t="s">
        <v>573</v>
      </c>
      <c r="P34">
        <v>88106794</v>
      </c>
      <c r="Q34" s="30" t="s">
        <v>574</v>
      </c>
      <c r="R34" t="s">
        <v>393</v>
      </c>
      <c r="T34" t="s">
        <v>376</v>
      </c>
      <c r="U34" t="s">
        <v>409</v>
      </c>
      <c r="V34" t="s">
        <v>409</v>
      </c>
      <c r="W34" t="s">
        <v>376</v>
      </c>
      <c r="X34" t="s">
        <v>410</v>
      </c>
      <c r="Y34" t="s">
        <v>393</v>
      </c>
      <c r="Z34" t="s">
        <v>393</v>
      </c>
      <c r="AA34" t="s">
        <v>393</v>
      </c>
      <c r="AB34" t="s">
        <v>376</v>
      </c>
      <c r="AC34" t="s">
        <v>393</v>
      </c>
      <c r="AD34" t="s">
        <v>393</v>
      </c>
      <c r="AE34" t="s">
        <v>393</v>
      </c>
      <c r="AF34" t="s">
        <v>393</v>
      </c>
      <c r="AG34" t="s">
        <v>393</v>
      </c>
      <c r="AH34" t="s">
        <v>393</v>
      </c>
      <c r="AI34" t="s">
        <v>393</v>
      </c>
      <c r="AJ34" t="s">
        <v>393</v>
      </c>
      <c r="AK34" s="49">
        <v>0.1</v>
      </c>
      <c r="AL34">
        <v>21</v>
      </c>
      <c r="AM34" t="s">
        <v>393</v>
      </c>
      <c r="AN34" t="s">
        <v>378</v>
      </c>
      <c r="AO34" t="s">
        <v>393</v>
      </c>
      <c r="AP34" t="s">
        <v>376</v>
      </c>
      <c r="AQ34" t="s">
        <v>376</v>
      </c>
      <c r="AR34" t="s">
        <v>376</v>
      </c>
      <c r="AS34" t="s">
        <v>376</v>
      </c>
      <c r="AT34" t="s">
        <v>376</v>
      </c>
      <c r="AU34" t="s">
        <v>376</v>
      </c>
      <c r="AV34" t="s">
        <v>376</v>
      </c>
      <c r="AW34" t="s">
        <v>376</v>
      </c>
      <c r="AX34" t="s">
        <v>376</v>
      </c>
      <c r="AY34" t="s">
        <v>376</v>
      </c>
      <c r="AZ34" t="s">
        <v>376</v>
      </c>
      <c r="BA34" t="s">
        <v>376</v>
      </c>
      <c r="BB34" t="s">
        <v>376</v>
      </c>
      <c r="BC34" t="s">
        <v>376</v>
      </c>
      <c r="BD34" t="s">
        <v>376</v>
      </c>
      <c r="BE34" t="s">
        <v>376</v>
      </c>
      <c r="BF34" t="s">
        <v>376</v>
      </c>
      <c r="BG34" t="s">
        <v>376</v>
      </c>
      <c r="BH34" t="s">
        <v>376</v>
      </c>
      <c r="BI34" t="s">
        <v>376</v>
      </c>
      <c r="BJ34" t="s">
        <v>376</v>
      </c>
      <c r="BK34" t="s">
        <v>376</v>
      </c>
      <c r="BL34" t="s">
        <v>376</v>
      </c>
      <c r="BM34" t="s">
        <v>376</v>
      </c>
      <c r="BN34" t="s">
        <v>376</v>
      </c>
      <c r="BO34" t="s">
        <v>376</v>
      </c>
      <c r="BP34" t="s">
        <v>376</v>
      </c>
      <c r="BQ34" t="s">
        <v>376</v>
      </c>
      <c r="BR34" t="s">
        <v>376</v>
      </c>
      <c r="BS34" t="s">
        <v>376</v>
      </c>
      <c r="BT34" t="s">
        <v>376</v>
      </c>
      <c r="BU34" t="s">
        <v>376</v>
      </c>
      <c r="BV34" t="s">
        <v>376</v>
      </c>
      <c r="BW34" t="s">
        <v>376</v>
      </c>
      <c r="BX34" t="s">
        <v>376</v>
      </c>
      <c r="BY34" t="s">
        <v>376</v>
      </c>
      <c r="BZ34" t="s">
        <v>376</v>
      </c>
      <c r="CA34" t="s">
        <v>376</v>
      </c>
      <c r="CB34" t="s">
        <v>376</v>
      </c>
      <c r="CC34" t="s">
        <v>376</v>
      </c>
      <c r="CD34" t="s">
        <v>376</v>
      </c>
      <c r="CE34" t="s">
        <v>376</v>
      </c>
      <c r="CF34" t="s">
        <v>376</v>
      </c>
      <c r="CG34" t="s">
        <v>376</v>
      </c>
      <c r="CH34" t="s">
        <v>376</v>
      </c>
      <c r="CI34" t="s">
        <v>376</v>
      </c>
      <c r="CJ34" t="s">
        <v>376</v>
      </c>
      <c r="CK34" t="s">
        <v>376</v>
      </c>
      <c r="CL34" t="s">
        <v>376</v>
      </c>
      <c r="CM34" t="s">
        <v>376</v>
      </c>
      <c r="CN34" t="s">
        <v>376</v>
      </c>
      <c r="CO34" t="s">
        <v>376</v>
      </c>
      <c r="CP34" t="s">
        <v>376</v>
      </c>
      <c r="CQ34" t="s">
        <v>376</v>
      </c>
      <c r="CR34" t="s">
        <v>376</v>
      </c>
      <c r="CS34" t="s">
        <v>376</v>
      </c>
      <c r="CT34" t="s">
        <v>376</v>
      </c>
      <c r="CU34" t="s">
        <v>376</v>
      </c>
      <c r="CV34" t="s">
        <v>376</v>
      </c>
      <c r="CW34" t="s">
        <v>376</v>
      </c>
      <c r="CX34" t="s">
        <v>376</v>
      </c>
      <c r="CY34" t="s">
        <v>376</v>
      </c>
      <c r="CZ34" t="s">
        <v>376</v>
      </c>
      <c r="DA34" t="s">
        <v>376</v>
      </c>
      <c r="DB34" t="s">
        <v>376</v>
      </c>
      <c r="DC34" t="s">
        <v>376</v>
      </c>
      <c r="DD34" t="s">
        <v>376</v>
      </c>
      <c r="DE34" t="s">
        <v>376</v>
      </c>
      <c r="DF34" t="s">
        <v>376</v>
      </c>
      <c r="DG34" t="s">
        <v>376</v>
      </c>
      <c r="DH34" t="s">
        <v>376</v>
      </c>
      <c r="DI34" t="s">
        <v>376</v>
      </c>
      <c r="DJ34" t="s">
        <v>376</v>
      </c>
      <c r="DK34" t="s">
        <v>376</v>
      </c>
      <c r="DL34" t="s">
        <v>376</v>
      </c>
      <c r="DM34" t="s">
        <v>376</v>
      </c>
      <c r="DN34" t="s">
        <v>376</v>
      </c>
      <c r="DO34" t="s">
        <v>376</v>
      </c>
      <c r="DP34" t="s">
        <v>376</v>
      </c>
      <c r="DQ34" t="s">
        <v>376</v>
      </c>
      <c r="DR34" t="s">
        <v>376</v>
      </c>
      <c r="DS34" t="s">
        <v>376</v>
      </c>
      <c r="DT34" t="s">
        <v>376</v>
      </c>
      <c r="DU34" t="s">
        <v>376</v>
      </c>
      <c r="DV34" t="s">
        <v>376</v>
      </c>
      <c r="DW34" t="s">
        <v>376</v>
      </c>
      <c r="DX34" t="s">
        <v>376</v>
      </c>
      <c r="DY34" t="s">
        <v>376</v>
      </c>
      <c r="DZ34" t="s">
        <v>376</v>
      </c>
      <c r="EA34" t="s">
        <v>376</v>
      </c>
      <c r="EB34" t="s">
        <v>376</v>
      </c>
      <c r="EC34" t="s">
        <v>376</v>
      </c>
      <c r="ED34" t="s">
        <v>376</v>
      </c>
      <c r="EE34" t="s">
        <v>376</v>
      </c>
      <c r="EF34" t="s">
        <v>376</v>
      </c>
      <c r="EG34" t="s">
        <v>376</v>
      </c>
      <c r="EH34" t="s">
        <v>575</v>
      </c>
      <c r="EI34" t="s">
        <v>382</v>
      </c>
      <c r="EJ34" s="8">
        <v>2016</v>
      </c>
      <c r="EK34" t="s">
        <v>406</v>
      </c>
      <c r="EL34" t="s">
        <v>385</v>
      </c>
      <c r="EM34" t="s">
        <v>576</v>
      </c>
      <c r="EN34" t="s">
        <v>393</v>
      </c>
      <c r="EO34" t="s">
        <v>376</v>
      </c>
      <c r="EP34" t="s">
        <v>393</v>
      </c>
      <c r="EQ34" t="s">
        <v>393</v>
      </c>
      <c r="ER34" t="s">
        <v>393</v>
      </c>
      <c r="ES34" t="s">
        <v>376</v>
      </c>
      <c r="ET34" t="s">
        <v>376</v>
      </c>
      <c r="EU34" t="s">
        <v>393</v>
      </c>
      <c r="EV34" t="s">
        <v>393</v>
      </c>
      <c r="EW34" t="s">
        <v>402</v>
      </c>
      <c r="EX34" t="s">
        <v>376</v>
      </c>
      <c r="EY34" t="s">
        <v>376</v>
      </c>
      <c r="EZ34" t="s">
        <v>376</v>
      </c>
      <c r="FA34" t="s">
        <v>376</v>
      </c>
      <c r="FB34" t="s">
        <v>376</v>
      </c>
      <c r="FC34" t="s">
        <v>376</v>
      </c>
      <c r="FD34" t="s">
        <v>376</v>
      </c>
      <c r="FE34" t="s">
        <v>376</v>
      </c>
      <c r="FF34" t="s">
        <v>376</v>
      </c>
      <c r="FG34" t="s">
        <v>376</v>
      </c>
      <c r="FH34" t="s">
        <v>376</v>
      </c>
      <c r="FI34" t="s">
        <v>376</v>
      </c>
      <c r="FJ34" t="s">
        <v>376</v>
      </c>
      <c r="FK34" t="s">
        <v>376</v>
      </c>
      <c r="FL34" t="s">
        <v>376</v>
      </c>
      <c r="FM34" t="s">
        <v>376</v>
      </c>
      <c r="FN34" t="s">
        <v>376</v>
      </c>
      <c r="FO34" t="s">
        <v>376</v>
      </c>
      <c r="FP34" t="s">
        <v>376</v>
      </c>
      <c r="FQ34" t="s">
        <v>376</v>
      </c>
      <c r="FR34" t="s">
        <v>376</v>
      </c>
      <c r="FS34" t="s">
        <v>376</v>
      </c>
      <c r="FT34" t="s">
        <v>376</v>
      </c>
      <c r="FU34" t="s">
        <v>376</v>
      </c>
      <c r="FV34" t="s">
        <v>376</v>
      </c>
      <c r="FW34" t="s">
        <v>376</v>
      </c>
      <c r="FX34" t="s">
        <v>376</v>
      </c>
      <c r="FY34" t="s">
        <v>376</v>
      </c>
      <c r="FZ34" t="s">
        <v>376</v>
      </c>
      <c r="GA34" t="s">
        <v>376</v>
      </c>
      <c r="GB34" t="s">
        <v>376</v>
      </c>
      <c r="GC34" t="s">
        <v>376</v>
      </c>
      <c r="GD34" t="s">
        <v>376</v>
      </c>
      <c r="GE34" t="s">
        <v>376</v>
      </c>
      <c r="GF34" t="s">
        <v>376</v>
      </c>
      <c r="GG34" t="s">
        <v>376</v>
      </c>
      <c r="GH34" t="s">
        <v>376</v>
      </c>
      <c r="GI34" t="s">
        <v>376</v>
      </c>
      <c r="GJ34" t="s">
        <v>376</v>
      </c>
      <c r="GK34" t="s">
        <v>376</v>
      </c>
      <c r="GL34" t="s">
        <v>376</v>
      </c>
      <c r="GM34" t="s">
        <v>376</v>
      </c>
      <c r="GN34" t="s">
        <v>376</v>
      </c>
      <c r="GO34" t="s">
        <v>376</v>
      </c>
      <c r="GP34" t="s">
        <v>376</v>
      </c>
      <c r="GQ34" t="s">
        <v>376</v>
      </c>
      <c r="GR34" t="s">
        <v>376</v>
      </c>
      <c r="GS34" t="s">
        <v>376</v>
      </c>
      <c r="GT34" t="s">
        <v>376</v>
      </c>
      <c r="GU34" t="s">
        <v>376</v>
      </c>
      <c r="GV34" t="s">
        <v>376</v>
      </c>
      <c r="GW34" t="s">
        <v>376</v>
      </c>
      <c r="GX34" t="s">
        <v>376</v>
      </c>
      <c r="GY34" t="s">
        <v>376</v>
      </c>
      <c r="GZ34" t="s">
        <v>376</v>
      </c>
      <c r="HA34" t="s">
        <v>376</v>
      </c>
      <c r="HB34" t="s">
        <v>376</v>
      </c>
      <c r="HC34" t="s">
        <v>376</v>
      </c>
      <c r="HD34" t="s">
        <v>376</v>
      </c>
      <c r="HE34" t="s">
        <v>376</v>
      </c>
      <c r="HF34" t="s">
        <v>376</v>
      </c>
      <c r="HG34" t="s">
        <v>376</v>
      </c>
      <c r="HH34" t="s">
        <v>376</v>
      </c>
      <c r="HI34" t="s">
        <v>376</v>
      </c>
      <c r="HJ34" t="s">
        <v>376</v>
      </c>
      <c r="HK34" t="s">
        <v>376</v>
      </c>
      <c r="HL34" t="s">
        <v>376</v>
      </c>
      <c r="HM34" t="s">
        <v>376</v>
      </c>
      <c r="HN34" t="s">
        <v>376</v>
      </c>
      <c r="HO34" t="s">
        <v>376</v>
      </c>
      <c r="HP34" t="s">
        <v>376</v>
      </c>
      <c r="HQ34" t="s">
        <v>376</v>
      </c>
      <c r="HR34" t="s">
        <v>376</v>
      </c>
      <c r="HS34" t="s">
        <v>376</v>
      </c>
      <c r="HT34" t="s">
        <v>376</v>
      </c>
      <c r="HU34" t="s">
        <v>376</v>
      </c>
      <c r="HV34" t="s">
        <v>376</v>
      </c>
      <c r="HW34" t="s">
        <v>376</v>
      </c>
      <c r="HX34" t="s">
        <v>376</v>
      </c>
      <c r="HY34" t="s">
        <v>376</v>
      </c>
      <c r="HZ34" t="s">
        <v>376</v>
      </c>
      <c r="IA34" t="s">
        <v>376</v>
      </c>
      <c r="IB34" t="s">
        <v>376</v>
      </c>
      <c r="IC34" t="s">
        <v>376</v>
      </c>
      <c r="ID34" t="s">
        <v>376</v>
      </c>
      <c r="IE34" t="s">
        <v>376</v>
      </c>
      <c r="IF34" t="s">
        <v>376</v>
      </c>
      <c r="IG34" t="s">
        <v>376</v>
      </c>
      <c r="IH34" t="s">
        <v>376</v>
      </c>
      <c r="II34" t="s">
        <v>376</v>
      </c>
      <c r="IJ34" t="s">
        <v>376</v>
      </c>
      <c r="IK34" t="s">
        <v>376</v>
      </c>
      <c r="IL34" t="s">
        <v>376</v>
      </c>
      <c r="IM34" t="s">
        <v>376</v>
      </c>
      <c r="IN34" t="s">
        <v>376</v>
      </c>
      <c r="IO34" t="s">
        <v>376</v>
      </c>
      <c r="IP34" t="s">
        <v>376</v>
      </c>
      <c r="IQ34" t="s">
        <v>376</v>
      </c>
      <c r="IR34" t="s">
        <v>376</v>
      </c>
      <c r="IS34" t="s">
        <v>376</v>
      </c>
      <c r="IT34" t="s">
        <v>376</v>
      </c>
      <c r="IU34" t="s">
        <v>376</v>
      </c>
      <c r="IV34" t="s">
        <v>376</v>
      </c>
      <c r="IW34" t="s">
        <v>376</v>
      </c>
      <c r="IX34" t="s">
        <v>376</v>
      </c>
      <c r="IY34" t="s">
        <v>376</v>
      </c>
      <c r="IZ34" t="s">
        <v>376</v>
      </c>
      <c r="JA34" t="s">
        <v>376</v>
      </c>
      <c r="JB34" t="s">
        <v>376</v>
      </c>
      <c r="JC34" t="s">
        <v>376</v>
      </c>
      <c r="JD34" t="s">
        <v>376</v>
      </c>
      <c r="JE34" t="s">
        <v>376</v>
      </c>
      <c r="JF34" s="8">
        <f>AVERAGE(Tabla2[[#This Row],[Año]])</f>
        <v>2016</v>
      </c>
      <c r="JG34" s="8" t="s">
        <v>376</v>
      </c>
      <c r="JH34" s="8">
        <v>1</v>
      </c>
    </row>
    <row r="35" spans="1:268" x14ac:dyDescent="0.35">
      <c r="A35" s="36">
        <v>22</v>
      </c>
      <c r="B35" s="28" t="s">
        <v>300</v>
      </c>
      <c r="C35" t="s">
        <v>360</v>
      </c>
      <c r="D35">
        <v>111030437</v>
      </c>
      <c r="E35" t="s">
        <v>376</v>
      </c>
      <c r="F35" t="s">
        <v>376</v>
      </c>
      <c r="G35" t="s">
        <v>577</v>
      </c>
      <c r="H35" t="s">
        <v>525</v>
      </c>
      <c r="I35" t="s">
        <v>578</v>
      </c>
      <c r="J35" t="s">
        <v>376</v>
      </c>
      <c r="K35" t="s">
        <v>376</v>
      </c>
      <c r="L35" t="s">
        <v>376</v>
      </c>
      <c r="M35" t="s">
        <v>396</v>
      </c>
      <c r="N35" t="s">
        <v>740</v>
      </c>
      <c r="O35" s="28" t="s">
        <v>741</v>
      </c>
      <c r="P35">
        <v>62409796</v>
      </c>
      <c r="Q35" s="30" t="s">
        <v>579</v>
      </c>
      <c r="R35" t="s">
        <v>393</v>
      </c>
      <c r="S35" t="s">
        <v>393</v>
      </c>
      <c r="T35" t="s">
        <v>376</v>
      </c>
      <c r="U35" t="s">
        <v>409</v>
      </c>
      <c r="V35" t="s">
        <v>409</v>
      </c>
      <c r="W35" t="s">
        <v>376</v>
      </c>
      <c r="X35" t="s">
        <v>409</v>
      </c>
      <c r="Y35" t="s">
        <v>393</v>
      </c>
      <c r="Z35" t="s">
        <v>393</v>
      </c>
      <c r="AA35" t="s">
        <v>393</v>
      </c>
      <c r="AB35" t="s">
        <v>376</v>
      </c>
      <c r="AC35" t="s">
        <v>393</v>
      </c>
      <c r="AD35" t="s">
        <v>393</v>
      </c>
      <c r="AE35" s="28" t="s">
        <v>378</v>
      </c>
      <c r="AF35" t="s">
        <v>393</v>
      </c>
      <c r="AG35" t="s">
        <v>393</v>
      </c>
      <c r="AH35" t="s">
        <v>393</v>
      </c>
      <c r="AI35" s="28" t="s">
        <v>378</v>
      </c>
      <c r="AJ35" t="s">
        <v>393</v>
      </c>
      <c r="AK35" s="49" t="s">
        <v>376</v>
      </c>
      <c r="AL35">
        <v>15</v>
      </c>
      <c r="AM35" t="s">
        <v>378</v>
      </c>
      <c r="AN35" t="s">
        <v>378</v>
      </c>
      <c r="AO35" t="s">
        <v>393</v>
      </c>
      <c r="AP35" t="s">
        <v>376</v>
      </c>
      <c r="AQ35" t="s">
        <v>376</v>
      </c>
      <c r="AR35" t="s">
        <v>376</v>
      </c>
      <c r="AS35" t="s">
        <v>376</v>
      </c>
      <c r="AT35" t="s">
        <v>376</v>
      </c>
      <c r="AU35" t="s">
        <v>376</v>
      </c>
      <c r="AV35" t="s">
        <v>376</v>
      </c>
      <c r="AW35" t="s">
        <v>376</v>
      </c>
      <c r="AX35" t="s">
        <v>376</v>
      </c>
      <c r="AY35" t="s">
        <v>376</v>
      </c>
      <c r="AZ35" t="s">
        <v>376</v>
      </c>
      <c r="BA35" t="s">
        <v>376</v>
      </c>
      <c r="BB35" t="s">
        <v>376</v>
      </c>
      <c r="BC35" t="s">
        <v>376</v>
      </c>
      <c r="BD35" t="s">
        <v>376</v>
      </c>
      <c r="BE35" t="s">
        <v>376</v>
      </c>
      <c r="BF35" t="s">
        <v>376</v>
      </c>
      <c r="BG35" t="s">
        <v>376</v>
      </c>
      <c r="BH35" t="s">
        <v>376</v>
      </c>
      <c r="BI35" t="s">
        <v>376</v>
      </c>
      <c r="BJ35" t="s">
        <v>376</v>
      </c>
      <c r="BK35" t="s">
        <v>376</v>
      </c>
      <c r="BL35" t="s">
        <v>376</v>
      </c>
      <c r="BM35" t="s">
        <v>376</v>
      </c>
      <c r="BN35" t="s">
        <v>376</v>
      </c>
      <c r="BO35" t="s">
        <v>376</v>
      </c>
      <c r="BP35" t="s">
        <v>376</v>
      </c>
      <c r="BQ35" t="s">
        <v>376</v>
      </c>
      <c r="BR35" t="s">
        <v>376</v>
      </c>
      <c r="BS35" t="s">
        <v>376</v>
      </c>
      <c r="BT35" t="s">
        <v>376</v>
      </c>
      <c r="BU35" t="s">
        <v>376</v>
      </c>
      <c r="BV35" t="s">
        <v>376</v>
      </c>
      <c r="BW35" t="s">
        <v>376</v>
      </c>
      <c r="BX35" t="s">
        <v>376</v>
      </c>
      <c r="BY35" t="s">
        <v>376</v>
      </c>
      <c r="BZ35" t="s">
        <v>376</v>
      </c>
      <c r="CA35" t="s">
        <v>376</v>
      </c>
      <c r="CB35" t="s">
        <v>376</v>
      </c>
      <c r="CC35" t="s">
        <v>376</v>
      </c>
      <c r="CD35" t="s">
        <v>376</v>
      </c>
      <c r="CE35" t="s">
        <v>376</v>
      </c>
      <c r="CF35" t="s">
        <v>376</v>
      </c>
      <c r="CG35" t="s">
        <v>376</v>
      </c>
      <c r="CH35" t="s">
        <v>376</v>
      </c>
      <c r="CI35" t="s">
        <v>376</v>
      </c>
      <c r="CJ35" t="s">
        <v>376</v>
      </c>
      <c r="CK35" t="s">
        <v>376</v>
      </c>
      <c r="CL35" t="s">
        <v>376</v>
      </c>
      <c r="CM35" t="s">
        <v>376</v>
      </c>
      <c r="CN35" t="s">
        <v>376</v>
      </c>
      <c r="CO35" t="s">
        <v>376</v>
      </c>
      <c r="CP35" t="s">
        <v>376</v>
      </c>
      <c r="CQ35" t="s">
        <v>376</v>
      </c>
      <c r="CR35" t="s">
        <v>376</v>
      </c>
      <c r="CS35" t="s">
        <v>376</v>
      </c>
      <c r="CT35" t="s">
        <v>376</v>
      </c>
      <c r="CU35" t="s">
        <v>376</v>
      </c>
      <c r="CV35" t="s">
        <v>376</v>
      </c>
      <c r="CW35" t="s">
        <v>376</v>
      </c>
      <c r="CX35" t="s">
        <v>376</v>
      </c>
      <c r="CY35" t="s">
        <v>376</v>
      </c>
      <c r="CZ35" t="s">
        <v>376</v>
      </c>
      <c r="DA35" t="s">
        <v>376</v>
      </c>
      <c r="DB35" t="s">
        <v>376</v>
      </c>
      <c r="DC35" t="s">
        <v>376</v>
      </c>
      <c r="DD35" t="s">
        <v>376</v>
      </c>
      <c r="DE35" t="s">
        <v>376</v>
      </c>
      <c r="DF35" t="s">
        <v>376</v>
      </c>
      <c r="DG35" t="s">
        <v>376</v>
      </c>
      <c r="DH35" t="s">
        <v>376</v>
      </c>
      <c r="DI35" t="s">
        <v>376</v>
      </c>
      <c r="DJ35" t="s">
        <v>376</v>
      </c>
      <c r="DK35" t="s">
        <v>376</v>
      </c>
      <c r="DL35" t="s">
        <v>376</v>
      </c>
      <c r="DM35" t="s">
        <v>376</v>
      </c>
      <c r="DN35" t="s">
        <v>376</v>
      </c>
      <c r="DO35" t="s">
        <v>376</v>
      </c>
      <c r="DP35" t="s">
        <v>376</v>
      </c>
      <c r="DQ35" t="s">
        <v>376</v>
      </c>
      <c r="DR35" t="s">
        <v>376</v>
      </c>
      <c r="DS35" t="s">
        <v>376</v>
      </c>
      <c r="DT35" t="s">
        <v>376</v>
      </c>
      <c r="DU35" t="s">
        <v>376</v>
      </c>
      <c r="DV35" t="s">
        <v>376</v>
      </c>
      <c r="DW35" t="s">
        <v>376</v>
      </c>
      <c r="DX35" t="s">
        <v>376</v>
      </c>
      <c r="DY35" t="s">
        <v>376</v>
      </c>
      <c r="DZ35" t="s">
        <v>376</v>
      </c>
      <c r="EA35" t="s">
        <v>376</v>
      </c>
      <c r="EB35" t="s">
        <v>376</v>
      </c>
      <c r="EC35" t="s">
        <v>376</v>
      </c>
      <c r="ED35" t="s">
        <v>376</v>
      </c>
      <c r="EE35" t="s">
        <v>376</v>
      </c>
      <c r="EF35" t="s">
        <v>376</v>
      </c>
      <c r="EG35" t="s">
        <v>376</v>
      </c>
      <c r="EH35" t="s">
        <v>580</v>
      </c>
      <c r="EI35" t="s">
        <v>461</v>
      </c>
      <c r="EJ35" s="8">
        <v>2015</v>
      </c>
      <c r="EK35" t="s">
        <v>406</v>
      </c>
      <c r="EL35" t="s">
        <v>532</v>
      </c>
      <c r="EM35" t="s">
        <v>533</v>
      </c>
      <c r="EN35" t="s">
        <v>393</v>
      </c>
      <c r="EO35" t="s">
        <v>393</v>
      </c>
      <c r="EP35" t="s">
        <v>393</v>
      </c>
      <c r="EQ35" t="s">
        <v>393</v>
      </c>
      <c r="ER35" t="s">
        <v>376</v>
      </c>
      <c r="ES35" t="s">
        <v>393</v>
      </c>
      <c r="ET35" t="s">
        <v>393</v>
      </c>
      <c r="EU35" t="s">
        <v>393</v>
      </c>
      <c r="EV35" t="s">
        <v>393</v>
      </c>
      <c r="EW35" t="s">
        <v>429</v>
      </c>
      <c r="EX35" s="28">
        <v>14954</v>
      </c>
      <c r="EY35" s="28" t="s">
        <v>455</v>
      </c>
      <c r="EZ35" s="28">
        <v>2016</v>
      </c>
      <c r="FA35" s="28" t="s">
        <v>378</v>
      </c>
      <c r="FB35" s="28"/>
      <c r="FC35" s="28"/>
      <c r="FD35" s="28" t="s">
        <v>378</v>
      </c>
      <c r="FE35" s="28" t="s">
        <v>378</v>
      </c>
      <c r="FF35" s="28" t="s">
        <v>378</v>
      </c>
      <c r="FG35" s="28" t="s">
        <v>378</v>
      </c>
      <c r="FH35" s="28" t="s">
        <v>376</v>
      </c>
      <c r="FI35" s="28" t="s">
        <v>393</v>
      </c>
      <c r="FJ35" s="28" t="s">
        <v>378</v>
      </c>
      <c r="FK35" s="28"/>
      <c r="FL35" s="28" t="s">
        <v>378</v>
      </c>
      <c r="FM35" s="28" t="s">
        <v>378</v>
      </c>
      <c r="FN35" t="s">
        <v>376</v>
      </c>
      <c r="FO35" t="s">
        <v>376</v>
      </c>
      <c r="FP35" t="s">
        <v>376</v>
      </c>
      <c r="FQ35" t="s">
        <v>376</v>
      </c>
      <c r="FR35" t="s">
        <v>376</v>
      </c>
      <c r="FS35" t="s">
        <v>376</v>
      </c>
      <c r="FT35" t="s">
        <v>376</v>
      </c>
      <c r="FU35" t="s">
        <v>376</v>
      </c>
      <c r="FV35" t="s">
        <v>376</v>
      </c>
      <c r="FW35" t="s">
        <v>376</v>
      </c>
      <c r="FX35" t="s">
        <v>376</v>
      </c>
      <c r="FY35" t="s">
        <v>376</v>
      </c>
      <c r="FZ35" t="s">
        <v>376</v>
      </c>
      <c r="GA35" t="s">
        <v>376</v>
      </c>
      <c r="GB35" t="s">
        <v>376</v>
      </c>
      <c r="GC35" t="s">
        <v>376</v>
      </c>
      <c r="GD35" t="s">
        <v>376</v>
      </c>
      <c r="GE35" t="s">
        <v>376</v>
      </c>
      <c r="GF35" t="s">
        <v>376</v>
      </c>
      <c r="GG35" t="s">
        <v>376</v>
      </c>
      <c r="GH35" t="s">
        <v>376</v>
      </c>
      <c r="GI35" t="s">
        <v>376</v>
      </c>
      <c r="GJ35" t="s">
        <v>376</v>
      </c>
      <c r="GK35" t="s">
        <v>376</v>
      </c>
      <c r="GL35" t="s">
        <v>376</v>
      </c>
      <c r="GM35" t="s">
        <v>376</v>
      </c>
      <c r="GN35" t="s">
        <v>376</v>
      </c>
      <c r="GO35" t="s">
        <v>376</v>
      </c>
      <c r="GP35" t="s">
        <v>376</v>
      </c>
      <c r="GQ35" t="s">
        <v>376</v>
      </c>
      <c r="GR35" t="s">
        <v>376</v>
      </c>
      <c r="GS35" t="s">
        <v>376</v>
      </c>
      <c r="GT35" t="s">
        <v>376</v>
      </c>
      <c r="GU35" t="s">
        <v>376</v>
      </c>
      <c r="GV35" t="s">
        <v>376</v>
      </c>
      <c r="GW35" t="s">
        <v>376</v>
      </c>
      <c r="GX35" t="s">
        <v>376</v>
      </c>
      <c r="GY35" t="s">
        <v>376</v>
      </c>
      <c r="GZ35" t="s">
        <v>376</v>
      </c>
      <c r="HA35" t="s">
        <v>376</v>
      </c>
      <c r="HB35" t="s">
        <v>376</v>
      </c>
      <c r="HC35" t="s">
        <v>376</v>
      </c>
      <c r="HD35" t="s">
        <v>376</v>
      </c>
      <c r="HE35" t="s">
        <v>376</v>
      </c>
      <c r="HF35" t="s">
        <v>376</v>
      </c>
      <c r="HG35" t="s">
        <v>376</v>
      </c>
      <c r="HH35" t="s">
        <v>376</v>
      </c>
      <c r="HI35" t="s">
        <v>376</v>
      </c>
      <c r="HJ35" t="s">
        <v>376</v>
      </c>
      <c r="HK35" t="s">
        <v>376</v>
      </c>
      <c r="HL35" t="s">
        <v>376</v>
      </c>
      <c r="HM35" t="s">
        <v>376</v>
      </c>
      <c r="HN35" t="s">
        <v>376</v>
      </c>
      <c r="HO35" t="s">
        <v>376</v>
      </c>
      <c r="HP35" t="s">
        <v>376</v>
      </c>
      <c r="HQ35" t="s">
        <v>376</v>
      </c>
      <c r="HR35" t="s">
        <v>376</v>
      </c>
      <c r="HS35" t="s">
        <v>376</v>
      </c>
      <c r="HT35" t="s">
        <v>376</v>
      </c>
      <c r="HU35" t="s">
        <v>376</v>
      </c>
      <c r="HV35" t="s">
        <v>376</v>
      </c>
      <c r="HW35" t="s">
        <v>376</v>
      </c>
      <c r="HX35" t="s">
        <v>376</v>
      </c>
      <c r="HY35" t="s">
        <v>376</v>
      </c>
      <c r="HZ35" t="s">
        <v>376</v>
      </c>
      <c r="IA35" t="s">
        <v>376</v>
      </c>
      <c r="IB35" t="s">
        <v>376</v>
      </c>
      <c r="IC35" t="s">
        <v>376</v>
      </c>
      <c r="ID35" t="s">
        <v>376</v>
      </c>
      <c r="IE35" t="s">
        <v>376</v>
      </c>
      <c r="IF35" t="s">
        <v>376</v>
      </c>
      <c r="IG35" t="s">
        <v>376</v>
      </c>
      <c r="IH35" t="s">
        <v>376</v>
      </c>
      <c r="II35" t="s">
        <v>376</v>
      </c>
      <c r="IJ35" t="s">
        <v>376</v>
      </c>
      <c r="IK35" t="s">
        <v>376</v>
      </c>
      <c r="IL35" t="s">
        <v>376</v>
      </c>
      <c r="IM35" t="s">
        <v>376</v>
      </c>
      <c r="IN35" t="s">
        <v>376</v>
      </c>
      <c r="IO35" t="s">
        <v>376</v>
      </c>
      <c r="IP35" t="s">
        <v>376</v>
      </c>
      <c r="IQ35" t="s">
        <v>376</v>
      </c>
      <c r="IR35" t="s">
        <v>376</v>
      </c>
      <c r="IS35" t="s">
        <v>376</v>
      </c>
      <c r="IT35" t="s">
        <v>376</v>
      </c>
      <c r="IU35" t="s">
        <v>376</v>
      </c>
      <c r="IV35" t="s">
        <v>376</v>
      </c>
      <c r="IW35" t="s">
        <v>376</v>
      </c>
      <c r="IX35" t="s">
        <v>376</v>
      </c>
      <c r="IY35" t="s">
        <v>376</v>
      </c>
      <c r="IZ35" t="s">
        <v>376</v>
      </c>
      <c r="JA35" t="s">
        <v>376</v>
      </c>
      <c r="JB35" t="s">
        <v>376</v>
      </c>
      <c r="JC35" t="s">
        <v>376</v>
      </c>
      <c r="JD35" t="s">
        <v>376</v>
      </c>
      <c r="JE35" t="s">
        <v>376</v>
      </c>
      <c r="JF35" s="8" t="s">
        <v>376</v>
      </c>
      <c r="JG35" s="34">
        <f>AVERAGE(Tabla2[[#This Row],[Año]], Tabla2[[#This Row],[Año 2]])</f>
        <v>2015.5</v>
      </c>
      <c r="JH35" s="8">
        <v>2</v>
      </c>
    </row>
    <row r="36" spans="1:268" x14ac:dyDescent="0.35">
      <c r="A36" s="33">
        <v>23</v>
      </c>
      <c r="B36" t="s">
        <v>301</v>
      </c>
      <c r="C36" t="s">
        <v>360</v>
      </c>
      <c r="D36">
        <v>110690303</v>
      </c>
      <c r="E36" t="s">
        <v>376</v>
      </c>
      <c r="F36" t="s">
        <v>376</v>
      </c>
      <c r="G36" t="s">
        <v>581</v>
      </c>
      <c r="H36" t="s">
        <v>432</v>
      </c>
      <c r="I36" t="s">
        <v>440</v>
      </c>
      <c r="J36" t="s">
        <v>376</v>
      </c>
      <c r="K36" t="s">
        <v>376</v>
      </c>
      <c r="L36" t="s">
        <v>376</v>
      </c>
      <c r="M36" t="s">
        <v>396</v>
      </c>
      <c r="N36" t="s">
        <v>582</v>
      </c>
      <c r="O36" t="s">
        <v>583</v>
      </c>
      <c r="P36">
        <v>88666975</v>
      </c>
      <c r="Q36" s="30" t="s">
        <v>584</v>
      </c>
      <c r="R36" t="s">
        <v>393</v>
      </c>
      <c r="S36" t="s">
        <v>393</v>
      </c>
      <c r="T36" t="s">
        <v>376</v>
      </c>
      <c r="U36" t="s">
        <v>409</v>
      </c>
      <c r="V36" t="s">
        <v>409</v>
      </c>
      <c r="W36" t="s">
        <v>376</v>
      </c>
      <c r="X36" t="s">
        <v>409</v>
      </c>
      <c r="Y36" t="s">
        <v>393</v>
      </c>
      <c r="Z36" t="s">
        <v>393</v>
      </c>
      <c r="AA36" t="s">
        <v>393</v>
      </c>
      <c r="AB36" t="s">
        <v>376</v>
      </c>
      <c r="AC36" t="s">
        <v>393</v>
      </c>
      <c r="AD36" t="s">
        <v>393</v>
      </c>
      <c r="AE36" t="s">
        <v>393</v>
      </c>
      <c r="AF36" t="s">
        <v>393</v>
      </c>
      <c r="AG36" t="s">
        <v>393</v>
      </c>
      <c r="AH36" t="s">
        <v>393</v>
      </c>
      <c r="AI36" t="s">
        <v>393</v>
      </c>
      <c r="AJ36" t="s">
        <v>393</v>
      </c>
      <c r="AK36" s="49">
        <v>0</v>
      </c>
      <c r="AL36">
        <v>7</v>
      </c>
      <c r="AM36" t="s">
        <v>378</v>
      </c>
      <c r="AN36" t="s">
        <v>378</v>
      </c>
      <c r="AO36" t="s">
        <v>393</v>
      </c>
      <c r="AP36" t="s">
        <v>376</v>
      </c>
      <c r="AQ36" t="s">
        <v>376</v>
      </c>
      <c r="AR36" t="s">
        <v>376</v>
      </c>
      <c r="AS36" t="s">
        <v>376</v>
      </c>
      <c r="AT36" t="s">
        <v>376</v>
      </c>
      <c r="AU36" t="s">
        <v>376</v>
      </c>
      <c r="AV36" t="s">
        <v>376</v>
      </c>
      <c r="AW36" t="s">
        <v>376</v>
      </c>
      <c r="AX36" t="s">
        <v>376</v>
      </c>
      <c r="AY36" t="s">
        <v>376</v>
      </c>
      <c r="AZ36" t="s">
        <v>376</v>
      </c>
      <c r="BA36" t="s">
        <v>376</v>
      </c>
      <c r="BB36" t="s">
        <v>376</v>
      </c>
      <c r="BC36" t="s">
        <v>376</v>
      </c>
      <c r="BD36" t="s">
        <v>376</v>
      </c>
      <c r="BE36" t="s">
        <v>376</v>
      </c>
      <c r="BF36" t="s">
        <v>376</v>
      </c>
      <c r="BG36" t="s">
        <v>376</v>
      </c>
      <c r="BH36" t="s">
        <v>376</v>
      </c>
      <c r="BI36" t="s">
        <v>376</v>
      </c>
      <c r="BJ36" t="s">
        <v>376</v>
      </c>
      <c r="BK36" t="s">
        <v>376</v>
      </c>
      <c r="BL36" t="s">
        <v>376</v>
      </c>
      <c r="BM36" t="s">
        <v>376</v>
      </c>
      <c r="BN36" t="s">
        <v>376</v>
      </c>
      <c r="BO36" t="s">
        <v>376</v>
      </c>
      <c r="BP36" t="s">
        <v>376</v>
      </c>
      <c r="BQ36" t="s">
        <v>376</v>
      </c>
      <c r="BR36" t="s">
        <v>376</v>
      </c>
      <c r="BS36" t="s">
        <v>376</v>
      </c>
      <c r="BT36" t="s">
        <v>376</v>
      </c>
      <c r="BU36" t="s">
        <v>376</v>
      </c>
      <c r="BV36" t="s">
        <v>376</v>
      </c>
      <c r="BW36" t="s">
        <v>376</v>
      </c>
      <c r="BX36" t="s">
        <v>376</v>
      </c>
      <c r="BY36" t="s">
        <v>376</v>
      </c>
      <c r="BZ36" t="s">
        <v>376</v>
      </c>
      <c r="CA36" t="s">
        <v>376</v>
      </c>
      <c r="CB36" t="s">
        <v>376</v>
      </c>
      <c r="CC36" t="s">
        <v>376</v>
      </c>
      <c r="CD36" t="s">
        <v>376</v>
      </c>
      <c r="CE36" t="s">
        <v>376</v>
      </c>
      <c r="CF36" t="s">
        <v>376</v>
      </c>
      <c r="CG36" t="s">
        <v>376</v>
      </c>
      <c r="CH36" t="s">
        <v>376</v>
      </c>
      <c r="CI36" t="s">
        <v>376</v>
      </c>
      <c r="CJ36" t="s">
        <v>376</v>
      </c>
      <c r="CK36" t="s">
        <v>376</v>
      </c>
      <c r="CL36" t="s">
        <v>376</v>
      </c>
      <c r="CM36" t="s">
        <v>376</v>
      </c>
      <c r="CN36" t="s">
        <v>376</v>
      </c>
      <c r="CO36" t="s">
        <v>376</v>
      </c>
      <c r="CP36" t="s">
        <v>376</v>
      </c>
      <c r="CQ36" t="s">
        <v>376</v>
      </c>
      <c r="CR36" t="s">
        <v>376</v>
      </c>
      <c r="CS36" t="s">
        <v>376</v>
      </c>
      <c r="CT36" t="s">
        <v>376</v>
      </c>
      <c r="CU36" t="s">
        <v>376</v>
      </c>
      <c r="CV36" t="s">
        <v>376</v>
      </c>
      <c r="CW36" t="s">
        <v>376</v>
      </c>
      <c r="CX36" t="s">
        <v>376</v>
      </c>
      <c r="CY36" t="s">
        <v>376</v>
      </c>
      <c r="CZ36" t="s">
        <v>376</v>
      </c>
      <c r="DA36" t="s">
        <v>376</v>
      </c>
      <c r="DB36" t="s">
        <v>376</v>
      </c>
      <c r="DC36" t="s">
        <v>376</v>
      </c>
      <c r="DD36" t="s">
        <v>376</v>
      </c>
      <c r="DE36" t="s">
        <v>376</v>
      </c>
      <c r="DF36" t="s">
        <v>376</v>
      </c>
      <c r="DG36" t="s">
        <v>376</v>
      </c>
      <c r="DH36" t="s">
        <v>376</v>
      </c>
      <c r="DI36" t="s">
        <v>376</v>
      </c>
      <c r="DJ36" t="s">
        <v>376</v>
      </c>
      <c r="DK36" t="s">
        <v>376</v>
      </c>
      <c r="DL36" t="s">
        <v>376</v>
      </c>
      <c r="DM36" t="s">
        <v>376</v>
      </c>
      <c r="DN36" t="s">
        <v>376</v>
      </c>
      <c r="DO36" t="s">
        <v>376</v>
      </c>
      <c r="DP36" t="s">
        <v>376</v>
      </c>
      <c r="DQ36" t="s">
        <v>376</v>
      </c>
      <c r="DR36" t="s">
        <v>376</v>
      </c>
      <c r="DS36" t="s">
        <v>376</v>
      </c>
      <c r="DT36" t="s">
        <v>376</v>
      </c>
      <c r="DU36" t="s">
        <v>376</v>
      </c>
      <c r="DV36" t="s">
        <v>376</v>
      </c>
      <c r="DW36" t="s">
        <v>376</v>
      </c>
      <c r="DX36" t="s">
        <v>376</v>
      </c>
      <c r="DY36" t="s">
        <v>376</v>
      </c>
      <c r="DZ36" t="s">
        <v>376</v>
      </c>
      <c r="EA36" t="s">
        <v>376</v>
      </c>
      <c r="EB36" t="s">
        <v>376</v>
      </c>
      <c r="EC36" t="s">
        <v>376</v>
      </c>
      <c r="ED36" t="s">
        <v>376</v>
      </c>
      <c r="EE36" t="s">
        <v>376</v>
      </c>
      <c r="EF36" t="s">
        <v>376</v>
      </c>
      <c r="EG36" t="s">
        <v>376</v>
      </c>
      <c r="EH36" t="s">
        <v>585</v>
      </c>
      <c r="EI36" t="s">
        <v>382</v>
      </c>
      <c r="EJ36" s="8">
        <v>2017</v>
      </c>
      <c r="EK36" t="s">
        <v>406</v>
      </c>
      <c r="EL36" t="s">
        <v>385</v>
      </c>
      <c r="EM36" t="s">
        <v>586</v>
      </c>
      <c r="EN36" t="s">
        <v>393</v>
      </c>
      <c r="EO36" t="s">
        <v>376</v>
      </c>
      <c r="EP36" t="s">
        <v>393</v>
      </c>
      <c r="EQ36" t="s">
        <v>393</v>
      </c>
      <c r="ER36" t="s">
        <v>393</v>
      </c>
      <c r="ES36" t="s">
        <v>376</v>
      </c>
      <c r="ET36" t="s">
        <v>376</v>
      </c>
      <c r="EU36" t="s">
        <v>393</v>
      </c>
      <c r="EV36" t="s">
        <v>393</v>
      </c>
      <c r="EW36" t="s">
        <v>401</v>
      </c>
      <c r="EX36" t="s">
        <v>587</v>
      </c>
      <c r="EY36" t="s">
        <v>455</v>
      </c>
      <c r="EZ36">
        <v>2016</v>
      </c>
      <c r="FA36" t="s">
        <v>393</v>
      </c>
      <c r="FB36" t="s">
        <v>588</v>
      </c>
      <c r="FC36" t="s">
        <v>533</v>
      </c>
      <c r="FD36" t="s">
        <v>393</v>
      </c>
      <c r="FE36" t="s">
        <v>376</v>
      </c>
      <c r="FF36" t="s">
        <v>393</v>
      </c>
      <c r="FG36" t="s">
        <v>393</v>
      </c>
      <c r="FH36" t="s">
        <v>376</v>
      </c>
      <c r="FI36" t="s">
        <v>393</v>
      </c>
      <c r="FJ36" t="s">
        <v>393</v>
      </c>
      <c r="FK36" t="s">
        <v>393</v>
      </c>
      <c r="FL36" t="s">
        <v>393</v>
      </c>
      <c r="FM36" t="s">
        <v>401</v>
      </c>
      <c r="FN36" t="s">
        <v>376</v>
      </c>
      <c r="FO36" t="s">
        <v>376</v>
      </c>
      <c r="FP36" t="s">
        <v>376</v>
      </c>
      <c r="FQ36" t="s">
        <v>376</v>
      </c>
      <c r="FR36" t="s">
        <v>376</v>
      </c>
      <c r="FS36" t="s">
        <v>376</v>
      </c>
      <c r="FT36" t="s">
        <v>376</v>
      </c>
      <c r="FU36" t="s">
        <v>376</v>
      </c>
      <c r="FV36" t="s">
        <v>376</v>
      </c>
      <c r="FW36" t="s">
        <v>376</v>
      </c>
      <c r="FX36" t="s">
        <v>376</v>
      </c>
      <c r="FY36" t="s">
        <v>376</v>
      </c>
      <c r="FZ36" t="s">
        <v>376</v>
      </c>
      <c r="GA36" t="s">
        <v>376</v>
      </c>
      <c r="GB36" t="s">
        <v>376</v>
      </c>
      <c r="GC36" t="s">
        <v>376</v>
      </c>
      <c r="GD36" t="s">
        <v>376</v>
      </c>
      <c r="GE36" t="s">
        <v>376</v>
      </c>
      <c r="GF36" t="s">
        <v>376</v>
      </c>
      <c r="GG36" t="s">
        <v>376</v>
      </c>
      <c r="GH36" t="s">
        <v>376</v>
      </c>
      <c r="GI36" t="s">
        <v>376</v>
      </c>
      <c r="GJ36" t="s">
        <v>376</v>
      </c>
      <c r="GK36" t="s">
        <v>376</v>
      </c>
      <c r="GL36" t="s">
        <v>376</v>
      </c>
      <c r="GM36" t="s">
        <v>376</v>
      </c>
      <c r="GN36" t="s">
        <v>376</v>
      </c>
      <c r="GO36" t="s">
        <v>376</v>
      </c>
      <c r="GP36" t="s">
        <v>376</v>
      </c>
      <c r="GQ36" t="s">
        <v>376</v>
      </c>
      <c r="GR36" t="s">
        <v>376</v>
      </c>
      <c r="GS36" t="s">
        <v>376</v>
      </c>
      <c r="GT36" t="s">
        <v>376</v>
      </c>
      <c r="GU36" t="s">
        <v>376</v>
      </c>
      <c r="GV36" t="s">
        <v>376</v>
      </c>
      <c r="GW36" t="s">
        <v>376</v>
      </c>
      <c r="GX36" t="s">
        <v>376</v>
      </c>
      <c r="GY36" t="s">
        <v>376</v>
      </c>
      <c r="GZ36" t="s">
        <v>376</v>
      </c>
      <c r="HA36" t="s">
        <v>376</v>
      </c>
      <c r="HB36" t="s">
        <v>376</v>
      </c>
      <c r="HC36" t="s">
        <v>376</v>
      </c>
      <c r="HD36" t="s">
        <v>376</v>
      </c>
      <c r="HE36" t="s">
        <v>376</v>
      </c>
      <c r="HF36" t="s">
        <v>376</v>
      </c>
      <c r="HG36" t="s">
        <v>376</v>
      </c>
      <c r="HH36" t="s">
        <v>376</v>
      </c>
      <c r="HI36" t="s">
        <v>376</v>
      </c>
      <c r="HJ36" t="s">
        <v>376</v>
      </c>
      <c r="HK36" t="s">
        <v>376</v>
      </c>
      <c r="HL36" t="s">
        <v>376</v>
      </c>
      <c r="HM36" t="s">
        <v>376</v>
      </c>
      <c r="HN36" t="s">
        <v>376</v>
      </c>
      <c r="HO36" t="s">
        <v>376</v>
      </c>
      <c r="HP36" t="s">
        <v>376</v>
      </c>
      <c r="HQ36" t="s">
        <v>376</v>
      </c>
      <c r="HR36" t="s">
        <v>376</v>
      </c>
      <c r="HS36" t="s">
        <v>376</v>
      </c>
      <c r="HT36" t="s">
        <v>376</v>
      </c>
      <c r="HU36" t="s">
        <v>376</v>
      </c>
      <c r="HV36" t="s">
        <v>376</v>
      </c>
      <c r="HW36" t="s">
        <v>376</v>
      </c>
      <c r="HX36" t="s">
        <v>376</v>
      </c>
      <c r="HY36" t="s">
        <v>376</v>
      </c>
      <c r="HZ36" t="s">
        <v>376</v>
      </c>
      <c r="IA36" t="s">
        <v>376</v>
      </c>
      <c r="IB36" t="s">
        <v>376</v>
      </c>
      <c r="IC36" t="s">
        <v>376</v>
      </c>
      <c r="ID36" t="s">
        <v>376</v>
      </c>
      <c r="IE36" t="s">
        <v>376</v>
      </c>
      <c r="IF36" t="s">
        <v>376</v>
      </c>
      <c r="IG36" t="s">
        <v>376</v>
      </c>
      <c r="IH36" t="s">
        <v>376</v>
      </c>
      <c r="II36" t="s">
        <v>376</v>
      </c>
      <c r="IJ36" t="s">
        <v>376</v>
      </c>
      <c r="IK36" t="s">
        <v>376</v>
      </c>
      <c r="IL36" t="s">
        <v>376</v>
      </c>
      <c r="IM36" t="s">
        <v>376</v>
      </c>
      <c r="IN36" t="s">
        <v>376</v>
      </c>
      <c r="IO36" t="s">
        <v>376</v>
      </c>
      <c r="IP36" t="s">
        <v>376</v>
      </c>
      <c r="IQ36" t="s">
        <v>376</v>
      </c>
      <c r="IR36" t="s">
        <v>376</v>
      </c>
      <c r="IS36" t="s">
        <v>376</v>
      </c>
      <c r="IT36" t="s">
        <v>376</v>
      </c>
      <c r="IU36" t="s">
        <v>376</v>
      </c>
      <c r="IV36" t="s">
        <v>376</v>
      </c>
      <c r="IW36" t="s">
        <v>376</v>
      </c>
      <c r="IX36" t="s">
        <v>376</v>
      </c>
      <c r="IY36" t="s">
        <v>376</v>
      </c>
      <c r="IZ36" t="s">
        <v>376</v>
      </c>
      <c r="JA36" t="s">
        <v>376</v>
      </c>
      <c r="JB36" t="s">
        <v>376</v>
      </c>
      <c r="JC36" t="s">
        <v>376</v>
      </c>
      <c r="JD36" t="s">
        <v>376</v>
      </c>
      <c r="JE36" t="s">
        <v>376</v>
      </c>
      <c r="JF36" s="8">
        <f>AVERAGE(Tabla2[[#This Row],[Año]])</f>
        <v>2017</v>
      </c>
      <c r="JG36" s="8">
        <f>AVERAGE(Tabla2[[#This Row],[Año 2]])</f>
        <v>2016</v>
      </c>
      <c r="JH36" s="8">
        <v>2</v>
      </c>
    </row>
    <row r="37" spans="1:268" x14ac:dyDescent="0.35">
      <c r="A37" s="33">
        <v>24</v>
      </c>
      <c r="B37" t="s">
        <v>302</v>
      </c>
      <c r="C37" t="s">
        <v>360</v>
      </c>
      <c r="D37">
        <v>700820977</v>
      </c>
      <c r="E37" t="s">
        <v>376</v>
      </c>
      <c r="F37" t="s">
        <v>376</v>
      </c>
      <c r="G37" t="s">
        <v>589</v>
      </c>
      <c r="H37" t="s">
        <v>540</v>
      </c>
      <c r="I37" t="s">
        <v>376</v>
      </c>
      <c r="J37" t="s">
        <v>376</v>
      </c>
      <c r="K37" t="s">
        <v>376</v>
      </c>
      <c r="L37" t="s">
        <v>376</v>
      </c>
      <c r="M37" t="s">
        <v>396</v>
      </c>
      <c r="N37" t="s">
        <v>590</v>
      </c>
      <c r="O37" t="s">
        <v>591</v>
      </c>
      <c r="P37" t="s">
        <v>592</v>
      </c>
      <c r="Q37" s="30" t="s">
        <v>593</v>
      </c>
      <c r="R37" t="s">
        <v>393</v>
      </c>
      <c r="S37" t="s">
        <v>393</v>
      </c>
      <c r="T37" t="s">
        <v>376</v>
      </c>
      <c r="U37" t="s">
        <v>409</v>
      </c>
      <c r="V37" t="s">
        <v>409</v>
      </c>
      <c r="W37" t="s">
        <v>376</v>
      </c>
      <c r="X37" t="s">
        <v>410</v>
      </c>
      <c r="Y37" t="s">
        <v>393</v>
      </c>
      <c r="Z37" t="s">
        <v>393</v>
      </c>
      <c r="AA37" t="s">
        <v>521</v>
      </c>
      <c r="AB37" t="s">
        <v>376</v>
      </c>
      <c r="AC37" t="s">
        <v>393</v>
      </c>
      <c r="AD37" t="s">
        <v>393</v>
      </c>
      <c r="AE37" t="s">
        <v>393</v>
      </c>
      <c r="AF37" t="s">
        <v>393</v>
      </c>
      <c r="AG37" t="s">
        <v>393</v>
      </c>
      <c r="AH37" s="31" t="s">
        <v>730</v>
      </c>
      <c r="AI37" t="s">
        <v>393</v>
      </c>
      <c r="AJ37" t="s">
        <v>393</v>
      </c>
      <c r="AK37" s="49">
        <v>0</v>
      </c>
      <c r="AL37">
        <v>23</v>
      </c>
      <c r="AM37" t="s">
        <v>378</v>
      </c>
      <c r="AN37" t="s">
        <v>378</v>
      </c>
      <c r="AO37" t="s">
        <v>393</v>
      </c>
      <c r="AP37" t="s">
        <v>594</v>
      </c>
      <c r="AQ37" t="s">
        <v>595</v>
      </c>
      <c r="AR37" t="s">
        <v>393</v>
      </c>
      <c r="AS37" t="s">
        <v>393</v>
      </c>
      <c r="AT37" t="s">
        <v>393</v>
      </c>
      <c r="AU37" t="s">
        <v>393</v>
      </c>
      <c r="AV37" t="s">
        <v>393</v>
      </c>
      <c r="AW37" t="s">
        <v>376</v>
      </c>
      <c r="AX37" t="s">
        <v>393</v>
      </c>
      <c r="AY37" t="s">
        <v>393</v>
      </c>
      <c r="AZ37" s="30" t="s">
        <v>597</v>
      </c>
      <c r="BA37" t="s">
        <v>596</v>
      </c>
      <c r="BB37" t="s">
        <v>376</v>
      </c>
      <c r="BC37" t="s">
        <v>376</v>
      </c>
      <c r="BD37" t="s">
        <v>376</v>
      </c>
      <c r="BE37" t="s">
        <v>376</v>
      </c>
      <c r="BF37" t="s">
        <v>376</v>
      </c>
      <c r="BG37" t="s">
        <v>376</v>
      </c>
      <c r="BH37" t="s">
        <v>376</v>
      </c>
      <c r="BI37" t="s">
        <v>376</v>
      </c>
      <c r="BJ37" t="s">
        <v>376</v>
      </c>
      <c r="BK37" t="s">
        <v>376</v>
      </c>
      <c r="BL37" t="s">
        <v>376</v>
      </c>
      <c r="BM37" t="s">
        <v>376</v>
      </c>
      <c r="BN37" t="s">
        <v>376</v>
      </c>
      <c r="BO37" t="s">
        <v>376</v>
      </c>
      <c r="BP37" t="s">
        <v>376</v>
      </c>
      <c r="BQ37" t="s">
        <v>376</v>
      </c>
      <c r="BR37" t="s">
        <v>376</v>
      </c>
      <c r="BS37" t="s">
        <v>376</v>
      </c>
      <c r="BT37" t="s">
        <v>376</v>
      </c>
      <c r="BU37" t="s">
        <v>376</v>
      </c>
      <c r="BV37" t="s">
        <v>376</v>
      </c>
      <c r="BW37" t="s">
        <v>376</v>
      </c>
      <c r="BX37" t="s">
        <v>376</v>
      </c>
      <c r="BY37" t="s">
        <v>376</v>
      </c>
      <c r="BZ37" t="s">
        <v>376</v>
      </c>
      <c r="CA37" t="s">
        <v>376</v>
      </c>
      <c r="CB37" t="s">
        <v>376</v>
      </c>
      <c r="CC37" t="s">
        <v>376</v>
      </c>
      <c r="CD37" t="s">
        <v>376</v>
      </c>
      <c r="CE37" t="s">
        <v>376</v>
      </c>
      <c r="CF37" t="s">
        <v>376</v>
      </c>
      <c r="CG37" t="s">
        <v>376</v>
      </c>
      <c r="CH37" t="s">
        <v>376</v>
      </c>
      <c r="CI37" t="s">
        <v>376</v>
      </c>
      <c r="CJ37" t="s">
        <v>376</v>
      </c>
      <c r="CK37" t="s">
        <v>376</v>
      </c>
      <c r="CL37" t="s">
        <v>376</v>
      </c>
      <c r="CM37" t="s">
        <v>376</v>
      </c>
      <c r="CN37" t="s">
        <v>376</v>
      </c>
      <c r="CO37" t="s">
        <v>376</v>
      </c>
      <c r="CP37" t="s">
        <v>376</v>
      </c>
      <c r="CQ37" t="s">
        <v>376</v>
      </c>
      <c r="CR37" t="s">
        <v>376</v>
      </c>
      <c r="CS37" t="s">
        <v>376</v>
      </c>
      <c r="CT37" t="s">
        <v>376</v>
      </c>
      <c r="CU37" t="s">
        <v>376</v>
      </c>
      <c r="CV37" t="s">
        <v>376</v>
      </c>
      <c r="CW37" t="s">
        <v>376</v>
      </c>
      <c r="CX37" t="s">
        <v>376</v>
      </c>
      <c r="CY37" t="s">
        <v>376</v>
      </c>
      <c r="CZ37" t="s">
        <v>376</v>
      </c>
      <c r="DA37" t="s">
        <v>376</v>
      </c>
      <c r="DB37" t="s">
        <v>376</v>
      </c>
      <c r="DC37" t="s">
        <v>376</v>
      </c>
      <c r="DD37" t="s">
        <v>376</v>
      </c>
      <c r="DE37" t="s">
        <v>376</v>
      </c>
      <c r="DF37" t="s">
        <v>376</v>
      </c>
      <c r="DG37" t="s">
        <v>376</v>
      </c>
      <c r="DH37" t="s">
        <v>376</v>
      </c>
      <c r="DI37" t="s">
        <v>376</v>
      </c>
      <c r="DJ37" t="s">
        <v>376</v>
      </c>
      <c r="DK37" t="s">
        <v>376</v>
      </c>
      <c r="DL37" t="s">
        <v>376</v>
      </c>
      <c r="DM37" t="s">
        <v>376</v>
      </c>
      <c r="DN37" t="s">
        <v>376</v>
      </c>
      <c r="DO37" t="s">
        <v>376</v>
      </c>
      <c r="DP37" t="s">
        <v>376</v>
      </c>
      <c r="DQ37" t="s">
        <v>376</v>
      </c>
      <c r="DR37" t="s">
        <v>376</v>
      </c>
      <c r="DS37" t="s">
        <v>376</v>
      </c>
      <c r="DT37" t="s">
        <v>376</v>
      </c>
      <c r="DU37" t="s">
        <v>376</v>
      </c>
      <c r="DV37" t="s">
        <v>376</v>
      </c>
      <c r="DW37" t="s">
        <v>376</v>
      </c>
      <c r="DX37" t="s">
        <v>376</v>
      </c>
      <c r="DY37" t="s">
        <v>376</v>
      </c>
      <c r="DZ37" t="s">
        <v>376</v>
      </c>
      <c r="EA37" t="s">
        <v>376</v>
      </c>
      <c r="EB37" t="s">
        <v>376</v>
      </c>
      <c r="EC37" t="s">
        <v>376</v>
      </c>
      <c r="ED37" t="s">
        <v>376</v>
      </c>
      <c r="EE37" t="s">
        <v>376</v>
      </c>
      <c r="EF37" t="s">
        <v>376</v>
      </c>
      <c r="EG37" t="s">
        <v>376</v>
      </c>
      <c r="EH37" t="s">
        <v>598</v>
      </c>
      <c r="EI37" t="s">
        <v>599</v>
      </c>
      <c r="EJ37" s="8">
        <v>2017</v>
      </c>
      <c r="EK37" t="s">
        <v>406</v>
      </c>
      <c r="EL37" t="s">
        <v>404</v>
      </c>
      <c r="EM37" t="s">
        <v>538</v>
      </c>
      <c r="EN37" t="s">
        <v>393</v>
      </c>
      <c r="EO37" t="s">
        <v>376</v>
      </c>
      <c r="EP37" t="s">
        <v>393</v>
      </c>
      <c r="EQ37" t="s">
        <v>393</v>
      </c>
      <c r="ER37" t="s">
        <v>393</v>
      </c>
      <c r="ES37" t="s">
        <v>376</v>
      </c>
      <c r="ET37" t="s">
        <v>376</v>
      </c>
      <c r="EU37" t="s">
        <v>393</v>
      </c>
      <c r="EV37" t="s">
        <v>393</v>
      </c>
      <c r="EW37" t="s">
        <v>401</v>
      </c>
      <c r="EX37" t="s">
        <v>376</v>
      </c>
      <c r="EY37" t="s">
        <v>376</v>
      </c>
      <c r="EZ37" t="s">
        <v>376</v>
      </c>
      <c r="FA37" t="s">
        <v>376</v>
      </c>
      <c r="FB37" t="s">
        <v>376</v>
      </c>
      <c r="FC37" t="s">
        <v>376</v>
      </c>
      <c r="FD37" t="s">
        <v>376</v>
      </c>
      <c r="FE37" t="s">
        <v>376</v>
      </c>
      <c r="FF37" t="s">
        <v>376</v>
      </c>
      <c r="FG37" t="s">
        <v>376</v>
      </c>
      <c r="FH37" t="s">
        <v>376</v>
      </c>
      <c r="FI37" t="s">
        <v>376</v>
      </c>
      <c r="FJ37" t="s">
        <v>376</v>
      </c>
      <c r="FK37" t="s">
        <v>376</v>
      </c>
      <c r="FL37" t="s">
        <v>376</v>
      </c>
      <c r="FM37" t="s">
        <v>376</v>
      </c>
      <c r="FN37" t="s">
        <v>376</v>
      </c>
      <c r="FO37" t="s">
        <v>376</v>
      </c>
      <c r="FP37" t="s">
        <v>376</v>
      </c>
      <c r="FQ37" t="s">
        <v>376</v>
      </c>
      <c r="FR37" t="s">
        <v>376</v>
      </c>
      <c r="FS37" t="s">
        <v>376</v>
      </c>
      <c r="FT37" t="s">
        <v>376</v>
      </c>
      <c r="FU37" t="s">
        <v>376</v>
      </c>
      <c r="FV37" t="s">
        <v>376</v>
      </c>
      <c r="FW37" t="s">
        <v>376</v>
      </c>
      <c r="FX37" t="s">
        <v>376</v>
      </c>
      <c r="FY37" t="s">
        <v>376</v>
      </c>
      <c r="FZ37" t="s">
        <v>376</v>
      </c>
      <c r="GA37" t="s">
        <v>376</v>
      </c>
      <c r="GB37" t="s">
        <v>376</v>
      </c>
      <c r="GC37" t="s">
        <v>376</v>
      </c>
      <c r="GD37" t="s">
        <v>376</v>
      </c>
      <c r="GE37" t="s">
        <v>376</v>
      </c>
      <c r="GF37" t="s">
        <v>376</v>
      </c>
      <c r="GG37" t="s">
        <v>376</v>
      </c>
      <c r="GH37" t="s">
        <v>376</v>
      </c>
      <c r="GI37" t="s">
        <v>376</v>
      </c>
      <c r="GJ37" t="s">
        <v>376</v>
      </c>
      <c r="GK37" t="s">
        <v>376</v>
      </c>
      <c r="GL37" t="s">
        <v>376</v>
      </c>
      <c r="GM37" t="s">
        <v>376</v>
      </c>
      <c r="GN37" t="s">
        <v>376</v>
      </c>
      <c r="GO37" t="s">
        <v>376</v>
      </c>
      <c r="GP37" t="s">
        <v>376</v>
      </c>
      <c r="GQ37" t="s">
        <v>376</v>
      </c>
      <c r="GR37" t="s">
        <v>376</v>
      </c>
      <c r="GS37" t="s">
        <v>376</v>
      </c>
      <c r="GT37" t="s">
        <v>376</v>
      </c>
      <c r="GU37" t="s">
        <v>376</v>
      </c>
      <c r="GV37" t="s">
        <v>376</v>
      </c>
      <c r="GW37" t="s">
        <v>376</v>
      </c>
      <c r="GX37" t="s">
        <v>376</v>
      </c>
      <c r="GY37" t="s">
        <v>376</v>
      </c>
      <c r="GZ37" t="s">
        <v>376</v>
      </c>
      <c r="HA37" t="s">
        <v>376</v>
      </c>
      <c r="HB37" t="s">
        <v>376</v>
      </c>
      <c r="HC37" t="s">
        <v>376</v>
      </c>
      <c r="HD37" t="s">
        <v>376</v>
      </c>
      <c r="HE37" t="s">
        <v>376</v>
      </c>
      <c r="HF37" t="s">
        <v>376</v>
      </c>
      <c r="HG37" t="s">
        <v>376</v>
      </c>
      <c r="HH37" t="s">
        <v>376</v>
      </c>
      <c r="HI37" t="s">
        <v>376</v>
      </c>
      <c r="HJ37" t="s">
        <v>376</v>
      </c>
      <c r="HK37" t="s">
        <v>376</v>
      </c>
      <c r="HL37" t="s">
        <v>376</v>
      </c>
      <c r="HM37" t="s">
        <v>376</v>
      </c>
      <c r="HN37" t="s">
        <v>376</v>
      </c>
      <c r="HO37" t="s">
        <v>376</v>
      </c>
      <c r="HP37" t="s">
        <v>376</v>
      </c>
      <c r="HQ37" t="s">
        <v>376</v>
      </c>
      <c r="HR37" t="s">
        <v>376</v>
      </c>
      <c r="HS37" t="s">
        <v>376</v>
      </c>
      <c r="HT37" t="s">
        <v>376</v>
      </c>
      <c r="HU37" t="s">
        <v>376</v>
      </c>
      <c r="HV37" t="s">
        <v>376</v>
      </c>
      <c r="HW37" t="s">
        <v>376</v>
      </c>
      <c r="HX37" t="s">
        <v>376</v>
      </c>
      <c r="HY37" t="s">
        <v>376</v>
      </c>
      <c r="HZ37" t="s">
        <v>376</v>
      </c>
      <c r="IA37" t="s">
        <v>376</v>
      </c>
      <c r="IB37" t="s">
        <v>376</v>
      </c>
      <c r="IC37" t="s">
        <v>376</v>
      </c>
      <c r="ID37" t="s">
        <v>376</v>
      </c>
      <c r="IE37" t="s">
        <v>376</v>
      </c>
      <c r="IF37" t="s">
        <v>376</v>
      </c>
      <c r="IG37" t="s">
        <v>376</v>
      </c>
      <c r="IH37" t="s">
        <v>376</v>
      </c>
      <c r="II37" t="s">
        <v>376</v>
      </c>
      <c r="IJ37" t="s">
        <v>376</v>
      </c>
      <c r="IK37" t="s">
        <v>376</v>
      </c>
      <c r="IL37" t="s">
        <v>376</v>
      </c>
      <c r="IM37" t="s">
        <v>376</v>
      </c>
      <c r="IN37" t="s">
        <v>376</v>
      </c>
      <c r="IO37" t="s">
        <v>376</v>
      </c>
      <c r="IP37" t="s">
        <v>376</v>
      </c>
      <c r="IQ37" t="s">
        <v>376</v>
      </c>
      <c r="IR37" t="s">
        <v>376</v>
      </c>
      <c r="IS37" t="s">
        <v>376</v>
      </c>
      <c r="IT37" t="s">
        <v>376</v>
      </c>
      <c r="IU37" t="s">
        <v>376</v>
      </c>
      <c r="IV37" t="s">
        <v>376</v>
      </c>
      <c r="IW37" t="s">
        <v>376</v>
      </c>
      <c r="IX37" t="s">
        <v>376</v>
      </c>
      <c r="IY37" t="s">
        <v>376</v>
      </c>
      <c r="IZ37" t="s">
        <v>376</v>
      </c>
      <c r="JA37" t="s">
        <v>376</v>
      </c>
      <c r="JB37" t="s">
        <v>376</v>
      </c>
      <c r="JC37" t="s">
        <v>376</v>
      </c>
      <c r="JD37" t="s">
        <v>376</v>
      </c>
      <c r="JE37" t="s">
        <v>376</v>
      </c>
      <c r="JF37" s="8">
        <f>AVERAGE(Tabla2[[#This Row],[Año]])</f>
        <v>2017</v>
      </c>
      <c r="JG37" s="8" t="s">
        <v>376</v>
      </c>
      <c r="JH37" s="8">
        <v>1</v>
      </c>
    </row>
    <row r="38" spans="1:268" x14ac:dyDescent="0.35">
      <c r="A38" s="36">
        <v>25</v>
      </c>
      <c r="B38" s="28" t="s">
        <v>303</v>
      </c>
      <c r="C38" t="s">
        <v>360</v>
      </c>
      <c r="D38">
        <v>111350796</v>
      </c>
      <c r="E38" t="s">
        <v>376</v>
      </c>
      <c r="F38" t="s">
        <v>376</v>
      </c>
      <c r="G38" t="s">
        <v>514</v>
      </c>
      <c r="H38" t="s">
        <v>413</v>
      </c>
      <c r="I38" t="s">
        <v>413</v>
      </c>
      <c r="J38" t="s">
        <v>440</v>
      </c>
      <c r="K38" t="s">
        <v>515</v>
      </c>
      <c r="L38" t="s">
        <v>376</v>
      </c>
      <c r="M38" t="s">
        <v>671</v>
      </c>
      <c r="N38" t="s">
        <v>376</v>
      </c>
      <c r="O38" t="s">
        <v>749</v>
      </c>
      <c r="P38" t="s">
        <v>600</v>
      </c>
      <c r="Q38" s="30" t="s">
        <v>601</v>
      </c>
      <c r="R38" t="s">
        <v>393</v>
      </c>
      <c r="S38" t="s">
        <v>393</v>
      </c>
      <c r="T38" t="s">
        <v>376</v>
      </c>
      <c r="U38" t="s">
        <v>409</v>
      </c>
      <c r="V38" t="s">
        <v>409</v>
      </c>
      <c r="W38" t="s">
        <v>376</v>
      </c>
      <c r="X38" t="s">
        <v>410</v>
      </c>
      <c r="Y38" t="s">
        <v>393</v>
      </c>
      <c r="Z38" t="s">
        <v>393</v>
      </c>
      <c r="AA38" t="s">
        <v>393</v>
      </c>
      <c r="AB38" t="s">
        <v>376</v>
      </c>
      <c r="AC38" t="s">
        <v>393</v>
      </c>
      <c r="AD38" t="s">
        <v>393</v>
      </c>
      <c r="AE38" t="s">
        <v>393</v>
      </c>
      <c r="AF38" t="s">
        <v>393</v>
      </c>
      <c r="AG38" t="s">
        <v>393</v>
      </c>
      <c r="AH38" s="28" t="s">
        <v>378</v>
      </c>
      <c r="AI38" s="28" t="s">
        <v>378</v>
      </c>
      <c r="AJ38" t="s">
        <v>393</v>
      </c>
      <c r="AK38" s="49" t="s">
        <v>376</v>
      </c>
      <c r="AL38">
        <v>13</v>
      </c>
      <c r="AM38" t="s">
        <v>378</v>
      </c>
      <c r="AN38" t="s">
        <v>378</v>
      </c>
      <c r="AO38" t="s">
        <v>393</v>
      </c>
      <c r="AP38" t="s">
        <v>603</v>
      </c>
      <c r="AQ38" t="s">
        <v>602</v>
      </c>
      <c r="AR38" t="s">
        <v>393</v>
      </c>
      <c r="AS38" t="s">
        <v>521</v>
      </c>
      <c r="AT38" s="28" t="s">
        <v>387</v>
      </c>
      <c r="AU38" s="28" t="s">
        <v>387</v>
      </c>
      <c r="AV38" s="28" t="s">
        <v>387</v>
      </c>
      <c r="AW38" t="s">
        <v>376</v>
      </c>
      <c r="AX38" s="28" t="s">
        <v>604</v>
      </c>
      <c r="AY38" t="s">
        <v>393</v>
      </c>
      <c r="AZ38" s="28" t="s">
        <v>606</v>
      </c>
      <c r="BA38" t="s">
        <v>605</v>
      </c>
      <c r="BB38" t="s">
        <v>376</v>
      </c>
      <c r="BC38" t="s">
        <v>376</v>
      </c>
      <c r="BD38" t="s">
        <v>376</v>
      </c>
      <c r="BE38" t="s">
        <v>376</v>
      </c>
      <c r="BF38" t="s">
        <v>376</v>
      </c>
      <c r="BG38" t="s">
        <v>376</v>
      </c>
      <c r="BH38" t="s">
        <v>376</v>
      </c>
      <c r="BI38" t="s">
        <v>376</v>
      </c>
      <c r="BJ38" t="s">
        <v>376</v>
      </c>
      <c r="BK38" t="s">
        <v>376</v>
      </c>
      <c r="BL38" t="s">
        <v>376</v>
      </c>
      <c r="BM38" t="s">
        <v>376</v>
      </c>
      <c r="BN38" t="s">
        <v>376</v>
      </c>
      <c r="BO38" t="s">
        <v>376</v>
      </c>
      <c r="BP38" t="s">
        <v>376</v>
      </c>
      <c r="BQ38" t="s">
        <v>376</v>
      </c>
      <c r="BR38" t="s">
        <v>376</v>
      </c>
      <c r="BS38" t="s">
        <v>376</v>
      </c>
      <c r="BT38" t="s">
        <v>376</v>
      </c>
      <c r="BU38" t="s">
        <v>376</v>
      </c>
      <c r="BV38" t="s">
        <v>376</v>
      </c>
      <c r="BW38" t="s">
        <v>376</v>
      </c>
      <c r="BX38" t="s">
        <v>376</v>
      </c>
      <c r="BY38" t="s">
        <v>376</v>
      </c>
      <c r="BZ38" t="s">
        <v>376</v>
      </c>
      <c r="CA38" t="s">
        <v>376</v>
      </c>
      <c r="CB38" t="s">
        <v>376</v>
      </c>
      <c r="CC38" t="s">
        <v>376</v>
      </c>
      <c r="CD38" t="s">
        <v>376</v>
      </c>
      <c r="CE38" t="s">
        <v>376</v>
      </c>
      <c r="CF38" t="s">
        <v>376</v>
      </c>
      <c r="CG38" t="s">
        <v>376</v>
      </c>
      <c r="CH38" t="s">
        <v>376</v>
      </c>
      <c r="CI38" t="s">
        <v>376</v>
      </c>
      <c r="CJ38" t="s">
        <v>376</v>
      </c>
      <c r="CK38" t="s">
        <v>376</v>
      </c>
      <c r="CL38" t="s">
        <v>376</v>
      </c>
      <c r="CM38" t="s">
        <v>376</v>
      </c>
      <c r="CN38" t="s">
        <v>376</v>
      </c>
      <c r="CO38" t="s">
        <v>376</v>
      </c>
      <c r="CP38" t="s">
        <v>376</v>
      </c>
      <c r="CQ38" t="s">
        <v>376</v>
      </c>
      <c r="CR38" t="s">
        <v>376</v>
      </c>
      <c r="CS38" t="s">
        <v>376</v>
      </c>
      <c r="CT38" t="s">
        <v>376</v>
      </c>
      <c r="CU38" t="s">
        <v>376</v>
      </c>
      <c r="CV38" t="s">
        <v>376</v>
      </c>
      <c r="CW38" t="s">
        <v>376</v>
      </c>
      <c r="CX38" t="s">
        <v>376</v>
      </c>
      <c r="CY38" t="s">
        <v>376</v>
      </c>
      <c r="CZ38" t="s">
        <v>376</v>
      </c>
      <c r="DA38" t="s">
        <v>376</v>
      </c>
      <c r="DB38" t="s">
        <v>376</v>
      </c>
      <c r="DC38" t="s">
        <v>376</v>
      </c>
      <c r="DD38" t="s">
        <v>376</v>
      </c>
      <c r="DE38" t="s">
        <v>376</v>
      </c>
      <c r="DF38" t="s">
        <v>376</v>
      </c>
      <c r="DG38" t="s">
        <v>376</v>
      </c>
      <c r="DH38" t="s">
        <v>376</v>
      </c>
      <c r="DI38" t="s">
        <v>376</v>
      </c>
      <c r="DJ38" t="s">
        <v>376</v>
      </c>
      <c r="DK38" t="s">
        <v>376</v>
      </c>
      <c r="DL38" t="s">
        <v>376</v>
      </c>
      <c r="DM38" t="s">
        <v>376</v>
      </c>
      <c r="DN38" t="s">
        <v>376</v>
      </c>
      <c r="DO38" t="s">
        <v>376</v>
      </c>
      <c r="DP38" t="s">
        <v>376</v>
      </c>
      <c r="DQ38" t="s">
        <v>376</v>
      </c>
      <c r="DR38" t="s">
        <v>376</v>
      </c>
      <c r="DS38" t="s">
        <v>376</v>
      </c>
      <c r="DT38" t="s">
        <v>376</v>
      </c>
      <c r="DU38" t="s">
        <v>376</v>
      </c>
      <c r="DV38" t="s">
        <v>376</v>
      </c>
      <c r="DW38" t="s">
        <v>376</v>
      </c>
      <c r="DX38" t="s">
        <v>376</v>
      </c>
      <c r="DY38" t="s">
        <v>376</v>
      </c>
      <c r="DZ38" t="s">
        <v>376</v>
      </c>
      <c r="EA38" t="s">
        <v>376</v>
      </c>
      <c r="EB38" t="s">
        <v>376</v>
      </c>
      <c r="EC38" t="s">
        <v>376</v>
      </c>
      <c r="ED38" t="s">
        <v>376</v>
      </c>
      <c r="EE38" t="s">
        <v>376</v>
      </c>
      <c r="EF38" t="s">
        <v>376</v>
      </c>
      <c r="EG38" t="s">
        <v>376</v>
      </c>
      <c r="EH38" t="s">
        <v>607</v>
      </c>
      <c r="EI38" t="s">
        <v>461</v>
      </c>
      <c r="EJ38" s="8">
        <v>2017</v>
      </c>
      <c r="EK38" t="s">
        <v>406</v>
      </c>
      <c r="EL38" t="s">
        <v>404</v>
      </c>
      <c r="EM38" t="s">
        <v>538</v>
      </c>
      <c r="EN38" t="s">
        <v>393</v>
      </c>
      <c r="EO38" t="s">
        <v>393</v>
      </c>
      <c r="EP38" t="s">
        <v>393</v>
      </c>
      <c r="EQ38" t="s">
        <v>393</v>
      </c>
      <c r="ER38" t="s">
        <v>376</v>
      </c>
      <c r="ES38" t="s">
        <v>393</v>
      </c>
      <c r="ET38" t="s">
        <v>393</v>
      </c>
      <c r="EU38" t="s">
        <v>393</v>
      </c>
      <c r="EV38" t="s">
        <v>393</v>
      </c>
      <c r="EW38" t="s">
        <v>401</v>
      </c>
      <c r="EX38" t="s">
        <v>608</v>
      </c>
      <c r="EY38" t="s">
        <v>455</v>
      </c>
      <c r="EZ38">
        <v>2017</v>
      </c>
      <c r="FA38" t="s">
        <v>393</v>
      </c>
      <c r="FB38" t="s">
        <v>588</v>
      </c>
      <c r="FC38" t="s">
        <v>533</v>
      </c>
      <c r="FD38" s="28" t="s">
        <v>378</v>
      </c>
      <c r="FE38" s="28" t="s">
        <v>378</v>
      </c>
      <c r="FF38" t="s">
        <v>393</v>
      </c>
      <c r="FG38" t="s">
        <v>393</v>
      </c>
      <c r="FH38" t="s">
        <v>376</v>
      </c>
      <c r="FI38" t="s">
        <v>393</v>
      </c>
      <c r="FJ38" t="s">
        <v>393</v>
      </c>
      <c r="FK38" t="s">
        <v>393</v>
      </c>
      <c r="FL38" t="s">
        <v>393</v>
      </c>
      <c r="FM38" t="s">
        <v>429</v>
      </c>
      <c r="FN38" t="s">
        <v>376</v>
      </c>
      <c r="FO38" t="s">
        <v>376</v>
      </c>
      <c r="FP38" t="s">
        <v>376</v>
      </c>
      <c r="FQ38" t="s">
        <v>376</v>
      </c>
      <c r="FR38" t="s">
        <v>376</v>
      </c>
      <c r="FS38" t="s">
        <v>376</v>
      </c>
      <c r="FT38" t="s">
        <v>376</v>
      </c>
      <c r="FU38" t="s">
        <v>376</v>
      </c>
      <c r="FV38" t="s">
        <v>376</v>
      </c>
      <c r="FW38" t="s">
        <v>376</v>
      </c>
      <c r="FX38" t="s">
        <v>376</v>
      </c>
      <c r="FY38" t="s">
        <v>376</v>
      </c>
      <c r="FZ38" t="s">
        <v>376</v>
      </c>
      <c r="GA38" t="s">
        <v>376</v>
      </c>
      <c r="GB38" t="s">
        <v>376</v>
      </c>
      <c r="GC38" t="s">
        <v>376</v>
      </c>
      <c r="GD38" t="s">
        <v>376</v>
      </c>
      <c r="GE38" t="s">
        <v>376</v>
      </c>
      <c r="GF38" t="s">
        <v>376</v>
      </c>
      <c r="GG38" t="s">
        <v>376</v>
      </c>
      <c r="GH38" t="s">
        <v>376</v>
      </c>
      <c r="GI38" t="s">
        <v>376</v>
      </c>
      <c r="GJ38" t="s">
        <v>376</v>
      </c>
      <c r="GK38" t="s">
        <v>376</v>
      </c>
      <c r="GL38" t="s">
        <v>376</v>
      </c>
      <c r="GM38" t="s">
        <v>376</v>
      </c>
      <c r="GN38" t="s">
        <v>376</v>
      </c>
      <c r="GO38" t="s">
        <v>376</v>
      </c>
      <c r="GP38" t="s">
        <v>376</v>
      </c>
      <c r="GQ38" t="s">
        <v>376</v>
      </c>
      <c r="GR38" t="s">
        <v>376</v>
      </c>
      <c r="GS38" t="s">
        <v>376</v>
      </c>
      <c r="GT38" t="s">
        <v>376</v>
      </c>
      <c r="GU38" t="s">
        <v>376</v>
      </c>
      <c r="GV38" t="s">
        <v>376</v>
      </c>
      <c r="GW38" t="s">
        <v>376</v>
      </c>
      <c r="GX38" t="s">
        <v>376</v>
      </c>
      <c r="GY38" t="s">
        <v>376</v>
      </c>
      <c r="GZ38" t="s">
        <v>376</v>
      </c>
      <c r="HA38" t="s">
        <v>376</v>
      </c>
      <c r="HB38" t="s">
        <v>376</v>
      </c>
      <c r="HC38" t="s">
        <v>376</v>
      </c>
      <c r="HD38" t="s">
        <v>376</v>
      </c>
      <c r="HE38" t="s">
        <v>376</v>
      </c>
      <c r="HF38" t="s">
        <v>376</v>
      </c>
      <c r="HG38" t="s">
        <v>376</v>
      </c>
      <c r="HH38" t="s">
        <v>376</v>
      </c>
      <c r="HI38" t="s">
        <v>376</v>
      </c>
      <c r="HJ38" t="s">
        <v>376</v>
      </c>
      <c r="HK38" t="s">
        <v>376</v>
      </c>
      <c r="HL38" t="s">
        <v>376</v>
      </c>
      <c r="HM38" t="s">
        <v>376</v>
      </c>
      <c r="HN38" t="s">
        <v>376</v>
      </c>
      <c r="HO38" t="s">
        <v>376</v>
      </c>
      <c r="HP38" t="s">
        <v>376</v>
      </c>
      <c r="HQ38" t="s">
        <v>376</v>
      </c>
      <c r="HR38" t="s">
        <v>376</v>
      </c>
      <c r="HS38" t="s">
        <v>376</v>
      </c>
      <c r="HT38" t="s">
        <v>376</v>
      </c>
      <c r="HU38" t="s">
        <v>376</v>
      </c>
      <c r="HV38" t="s">
        <v>376</v>
      </c>
      <c r="HW38" t="s">
        <v>376</v>
      </c>
      <c r="HX38" t="s">
        <v>376</v>
      </c>
      <c r="HY38" t="s">
        <v>376</v>
      </c>
      <c r="HZ38" t="s">
        <v>376</v>
      </c>
      <c r="IA38" t="s">
        <v>376</v>
      </c>
      <c r="IB38" t="s">
        <v>376</v>
      </c>
      <c r="IC38" t="s">
        <v>376</v>
      </c>
      <c r="ID38" t="s">
        <v>376</v>
      </c>
      <c r="IE38" t="s">
        <v>376</v>
      </c>
      <c r="IF38" t="s">
        <v>376</v>
      </c>
      <c r="IG38" t="s">
        <v>376</v>
      </c>
      <c r="IH38" t="s">
        <v>376</v>
      </c>
      <c r="II38" t="s">
        <v>376</v>
      </c>
      <c r="IJ38" t="s">
        <v>376</v>
      </c>
      <c r="IK38" t="s">
        <v>376</v>
      </c>
      <c r="IL38" t="s">
        <v>376</v>
      </c>
      <c r="IM38" t="s">
        <v>376</v>
      </c>
      <c r="IN38" t="s">
        <v>376</v>
      </c>
      <c r="IO38" t="s">
        <v>376</v>
      </c>
      <c r="IP38" t="s">
        <v>376</v>
      </c>
      <c r="IQ38" t="s">
        <v>376</v>
      </c>
      <c r="IR38" t="s">
        <v>376</v>
      </c>
      <c r="IS38" t="s">
        <v>376</v>
      </c>
      <c r="IT38" t="s">
        <v>376</v>
      </c>
      <c r="IU38" t="s">
        <v>376</v>
      </c>
      <c r="IV38" t="s">
        <v>376</v>
      </c>
      <c r="IW38" t="s">
        <v>376</v>
      </c>
      <c r="IX38" t="s">
        <v>376</v>
      </c>
      <c r="IY38" t="s">
        <v>376</v>
      </c>
      <c r="IZ38" t="s">
        <v>376</v>
      </c>
      <c r="JA38" t="s">
        <v>376</v>
      </c>
      <c r="JB38" t="s">
        <v>376</v>
      </c>
      <c r="JC38" t="s">
        <v>376</v>
      </c>
      <c r="JD38" t="s">
        <v>376</v>
      </c>
      <c r="JE38" t="s">
        <v>376</v>
      </c>
      <c r="JF38" s="8" t="s">
        <v>376</v>
      </c>
      <c r="JG38" s="34">
        <f>AVERAGE(Tabla2[[#This Row],[Año]], Tabla2[[#This Row],[Año 2]])</f>
        <v>2017</v>
      </c>
      <c r="JH38" s="8">
        <v>2</v>
      </c>
    </row>
    <row r="39" spans="1:268" ht="14" customHeight="1" x14ac:dyDescent="0.35">
      <c r="A39" s="36">
        <v>26</v>
      </c>
      <c r="B39" s="28" t="s">
        <v>304</v>
      </c>
      <c r="C39" t="s">
        <v>360</v>
      </c>
      <c r="D39">
        <v>107030464</v>
      </c>
      <c r="E39" t="s">
        <v>376</v>
      </c>
      <c r="F39" t="s">
        <v>376</v>
      </c>
      <c r="G39" t="s">
        <v>742</v>
      </c>
      <c r="H39" t="s">
        <v>609</v>
      </c>
      <c r="I39" t="s">
        <v>376</v>
      </c>
      <c r="J39" t="s">
        <v>376</v>
      </c>
      <c r="K39" t="s">
        <v>376</v>
      </c>
      <c r="L39" t="s">
        <v>376</v>
      </c>
      <c r="M39" s="31" t="s">
        <v>378</v>
      </c>
      <c r="N39" s="31" t="s">
        <v>378</v>
      </c>
      <c r="O39" s="31" t="s">
        <v>378</v>
      </c>
      <c r="P39">
        <v>88100011</v>
      </c>
      <c r="Q39" s="30" t="s">
        <v>610</v>
      </c>
      <c r="R39" s="28" t="s">
        <v>743</v>
      </c>
      <c r="S39" s="28" t="s">
        <v>743</v>
      </c>
      <c r="T39" t="s">
        <v>376</v>
      </c>
      <c r="U39" s="28" t="s">
        <v>407</v>
      </c>
      <c r="V39" t="s">
        <v>409</v>
      </c>
      <c r="W39" t="s">
        <v>376</v>
      </c>
      <c r="X39" t="s">
        <v>410</v>
      </c>
      <c r="Y39" t="s">
        <v>393</v>
      </c>
      <c r="Z39" t="s">
        <v>393</v>
      </c>
      <c r="AA39" t="s">
        <v>393</v>
      </c>
      <c r="AB39" t="s">
        <v>376</v>
      </c>
      <c r="AC39" t="s">
        <v>393</v>
      </c>
      <c r="AD39" t="s">
        <v>393</v>
      </c>
      <c r="AE39" t="s">
        <v>393</v>
      </c>
      <c r="AF39" t="s">
        <v>393</v>
      </c>
      <c r="AG39" s="28" t="s">
        <v>378</v>
      </c>
      <c r="AH39" s="31" t="s">
        <v>420</v>
      </c>
      <c r="AI39" s="31" t="s">
        <v>420</v>
      </c>
      <c r="AJ39" t="s">
        <v>393</v>
      </c>
      <c r="AK39" s="49">
        <v>0</v>
      </c>
      <c r="AL39">
        <v>27</v>
      </c>
      <c r="AM39" t="s">
        <v>378</v>
      </c>
      <c r="AN39" t="s">
        <v>378</v>
      </c>
      <c r="AO39" t="s">
        <v>393</v>
      </c>
      <c r="AP39" t="s">
        <v>744</v>
      </c>
      <c r="AQ39">
        <v>115460950</v>
      </c>
      <c r="AR39" t="s">
        <v>393</v>
      </c>
      <c r="AS39" t="s">
        <v>393</v>
      </c>
      <c r="AT39" t="s">
        <v>393</v>
      </c>
      <c r="AU39" t="s">
        <v>393</v>
      </c>
      <c r="AV39" t="s">
        <v>393</v>
      </c>
      <c r="AW39" t="s">
        <v>376</v>
      </c>
      <c r="AX39" t="s">
        <v>393</v>
      </c>
      <c r="AY39" t="s">
        <v>393</v>
      </c>
      <c r="AZ39" s="28" t="s">
        <v>745</v>
      </c>
      <c r="BA39" s="28" t="s">
        <v>745</v>
      </c>
      <c r="BB39" t="s">
        <v>376</v>
      </c>
      <c r="BC39" t="s">
        <v>376</v>
      </c>
      <c r="BD39" t="s">
        <v>376</v>
      </c>
      <c r="BE39" t="s">
        <v>376</v>
      </c>
      <c r="BF39" t="s">
        <v>376</v>
      </c>
      <c r="BG39" t="s">
        <v>376</v>
      </c>
      <c r="BH39" t="s">
        <v>376</v>
      </c>
      <c r="BI39" t="s">
        <v>376</v>
      </c>
      <c r="BJ39" t="s">
        <v>376</v>
      </c>
      <c r="BK39" t="s">
        <v>376</v>
      </c>
      <c r="BL39" t="s">
        <v>376</v>
      </c>
      <c r="BM39" t="s">
        <v>376</v>
      </c>
      <c r="BN39" t="s">
        <v>376</v>
      </c>
      <c r="BO39" t="s">
        <v>376</v>
      </c>
      <c r="BP39" t="s">
        <v>376</v>
      </c>
      <c r="BQ39" t="s">
        <v>376</v>
      </c>
      <c r="BR39" t="s">
        <v>376</v>
      </c>
      <c r="BS39" t="s">
        <v>376</v>
      </c>
      <c r="BT39" t="s">
        <v>376</v>
      </c>
      <c r="BU39" t="s">
        <v>376</v>
      </c>
      <c r="BV39" t="s">
        <v>376</v>
      </c>
      <c r="BW39" t="s">
        <v>376</v>
      </c>
      <c r="BX39" t="s">
        <v>376</v>
      </c>
      <c r="BY39" t="s">
        <v>376</v>
      </c>
      <c r="BZ39" t="s">
        <v>376</v>
      </c>
      <c r="CA39" t="s">
        <v>376</v>
      </c>
      <c r="CB39" t="s">
        <v>376</v>
      </c>
      <c r="CC39" t="s">
        <v>376</v>
      </c>
      <c r="CD39" t="s">
        <v>376</v>
      </c>
      <c r="CE39" t="s">
        <v>376</v>
      </c>
      <c r="CF39" t="s">
        <v>376</v>
      </c>
      <c r="CG39" t="s">
        <v>376</v>
      </c>
      <c r="CH39" t="s">
        <v>376</v>
      </c>
      <c r="CI39" t="s">
        <v>376</v>
      </c>
      <c r="CJ39" t="s">
        <v>376</v>
      </c>
      <c r="CK39" t="s">
        <v>376</v>
      </c>
      <c r="CL39" t="s">
        <v>376</v>
      </c>
      <c r="CM39" t="s">
        <v>376</v>
      </c>
      <c r="CN39" t="s">
        <v>376</v>
      </c>
      <c r="CO39" t="s">
        <v>376</v>
      </c>
      <c r="CP39" t="s">
        <v>376</v>
      </c>
      <c r="CQ39" t="s">
        <v>376</v>
      </c>
      <c r="CR39" t="s">
        <v>376</v>
      </c>
      <c r="CS39" t="s">
        <v>376</v>
      </c>
      <c r="CT39" t="s">
        <v>376</v>
      </c>
      <c r="CU39" t="s">
        <v>376</v>
      </c>
      <c r="CV39" t="s">
        <v>376</v>
      </c>
      <c r="CW39" t="s">
        <v>376</v>
      </c>
      <c r="CX39" t="s">
        <v>376</v>
      </c>
      <c r="CY39" t="s">
        <v>376</v>
      </c>
      <c r="CZ39" t="s">
        <v>376</v>
      </c>
      <c r="DA39" t="s">
        <v>376</v>
      </c>
      <c r="DB39" t="s">
        <v>376</v>
      </c>
      <c r="DC39" t="s">
        <v>376</v>
      </c>
      <c r="DD39" t="s">
        <v>376</v>
      </c>
      <c r="DE39" t="s">
        <v>376</v>
      </c>
      <c r="DF39" t="s">
        <v>376</v>
      </c>
      <c r="DG39" t="s">
        <v>376</v>
      </c>
      <c r="DH39" t="s">
        <v>376</v>
      </c>
      <c r="DI39" t="s">
        <v>376</v>
      </c>
      <c r="DJ39" t="s">
        <v>376</v>
      </c>
      <c r="DK39" t="s">
        <v>376</v>
      </c>
      <c r="DL39" t="s">
        <v>376</v>
      </c>
      <c r="DM39" t="s">
        <v>376</v>
      </c>
      <c r="DN39" t="s">
        <v>376</v>
      </c>
      <c r="DO39" t="s">
        <v>376</v>
      </c>
      <c r="DP39" t="s">
        <v>376</v>
      </c>
      <c r="DQ39" t="s">
        <v>376</v>
      </c>
      <c r="DR39" t="s">
        <v>376</v>
      </c>
      <c r="DS39" t="s">
        <v>376</v>
      </c>
      <c r="DT39" t="s">
        <v>376</v>
      </c>
      <c r="DU39" t="s">
        <v>376</v>
      </c>
      <c r="DV39" t="s">
        <v>376</v>
      </c>
      <c r="DW39" t="s">
        <v>376</v>
      </c>
      <c r="DX39" t="s">
        <v>376</v>
      </c>
      <c r="DY39" t="s">
        <v>376</v>
      </c>
      <c r="DZ39" t="s">
        <v>376</v>
      </c>
      <c r="EA39" t="s">
        <v>376</v>
      </c>
      <c r="EB39" t="s">
        <v>376</v>
      </c>
      <c r="EC39" t="s">
        <v>376</v>
      </c>
      <c r="ED39" t="s">
        <v>376</v>
      </c>
      <c r="EE39" t="s">
        <v>376</v>
      </c>
      <c r="EF39" t="s">
        <v>376</v>
      </c>
      <c r="EG39" t="s">
        <v>376</v>
      </c>
      <c r="EH39" s="28" t="s">
        <v>611</v>
      </c>
      <c r="EI39" s="28" t="s">
        <v>382</v>
      </c>
      <c r="EJ39" s="36">
        <v>2016</v>
      </c>
      <c r="EK39" s="28" t="s">
        <v>378</v>
      </c>
      <c r="EL39" s="28"/>
      <c r="EM39" s="28"/>
      <c r="EN39" s="28" t="s">
        <v>378</v>
      </c>
      <c r="EO39" s="28" t="s">
        <v>376</v>
      </c>
      <c r="EP39" s="28" t="s">
        <v>378</v>
      </c>
      <c r="EQ39" s="28" t="s">
        <v>393</v>
      </c>
      <c r="ER39" s="28" t="s">
        <v>393</v>
      </c>
      <c r="ES39" s="28" t="s">
        <v>376</v>
      </c>
      <c r="ET39" s="28" t="s">
        <v>376</v>
      </c>
      <c r="EU39" s="28" t="s">
        <v>393</v>
      </c>
      <c r="EV39" s="28" t="s">
        <v>393</v>
      </c>
      <c r="EW39" s="28" t="s">
        <v>378</v>
      </c>
      <c r="EX39" t="s">
        <v>376</v>
      </c>
      <c r="EY39" t="s">
        <v>376</v>
      </c>
      <c r="EZ39" t="s">
        <v>376</v>
      </c>
      <c r="FA39" t="s">
        <v>376</v>
      </c>
      <c r="FB39" t="s">
        <v>376</v>
      </c>
      <c r="FC39" t="s">
        <v>376</v>
      </c>
      <c r="FD39" t="s">
        <v>376</v>
      </c>
      <c r="FE39" t="s">
        <v>376</v>
      </c>
      <c r="FF39" t="s">
        <v>376</v>
      </c>
      <c r="FG39" t="s">
        <v>376</v>
      </c>
      <c r="FH39" t="s">
        <v>376</v>
      </c>
      <c r="FI39" t="s">
        <v>376</v>
      </c>
      <c r="FJ39" t="s">
        <v>376</v>
      </c>
      <c r="FK39" t="s">
        <v>376</v>
      </c>
      <c r="FL39" t="s">
        <v>376</v>
      </c>
      <c r="FM39" t="s">
        <v>376</v>
      </c>
      <c r="FN39" t="s">
        <v>376</v>
      </c>
      <c r="FO39" t="s">
        <v>376</v>
      </c>
      <c r="FP39" t="s">
        <v>376</v>
      </c>
      <c r="FQ39" t="s">
        <v>376</v>
      </c>
      <c r="FR39" t="s">
        <v>376</v>
      </c>
      <c r="FS39" t="s">
        <v>376</v>
      </c>
      <c r="FT39" t="s">
        <v>376</v>
      </c>
      <c r="FU39" t="s">
        <v>376</v>
      </c>
      <c r="FV39" t="s">
        <v>376</v>
      </c>
      <c r="FW39" t="s">
        <v>376</v>
      </c>
      <c r="FX39" t="s">
        <v>376</v>
      </c>
      <c r="FY39" t="s">
        <v>376</v>
      </c>
      <c r="FZ39" t="s">
        <v>376</v>
      </c>
      <c r="GA39" t="s">
        <v>376</v>
      </c>
      <c r="GB39" t="s">
        <v>376</v>
      </c>
      <c r="GC39" t="s">
        <v>376</v>
      </c>
      <c r="GD39" t="s">
        <v>376</v>
      </c>
      <c r="GE39" t="s">
        <v>376</v>
      </c>
      <c r="GF39" t="s">
        <v>376</v>
      </c>
      <c r="GG39" t="s">
        <v>376</v>
      </c>
      <c r="GH39" t="s">
        <v>376</v>
      </c>
      <c r="GI39" t="s">
        <v>376</v>
      </c>
      <c r="GJ39" t="s">
        <v>376</v>
      </c>
      <c r="GK39" t="s">
        <v>376</v>
      </c>
      <c r="GL39" t="s">
        <v>376</v>
      </c>
      <c r="GM39" t="s">
        <v>376</v>
      </c>
      <c r="GN39" t="s">
        <v>376</v>
      </c>
      <c r="GO39" t="s">
        <v>376</v>
      </c>
      <c r="GP39" t="s">
        <v>376</v>
      </c>
      <c r="GQ39" t="s">
        <v>376</v>
      </c>
      <c r="GR39" t="s">
        <v>376</v>
      </c>
      <c r="GS39" t="s">
        <v>376</v>
      </c>
      <c r="GT39" t="s">
        <v>376</v>
      </c>
      <c r="GU39" t="s">
        <v>376</v>
      </c>
      <c r="GV39" t="s">
        <v>376</v>
      </c>
      <c r="GW39" t="s">
        <v>376</v>
      </c>
      <c r="GX39" t="s">
        <v>376</v>
      </c>
      <c r="GY39" t="s">
        <v>376</v>
      </c>
      <c r="GZ39" t="s">
        <v>376</v>
      </c>
      <c r="HA39" t="s">
        <v>376</v>
      </c>
      <c r="HB39" t="s">
        <v>376</v>
      </c>
      <c r="HC39" t="s">
        <v>376</v>
      </c>
      <c r="HD39" t="s">
        <v>376</v>
      </c>
      <c r="HE39" t="s">
        <v>376</v>
      </c>
      <c r="HF39" t="s">
        <v>376</v>
      </c>
      <c r="HG39" t="s">
        <v>376</v>
      </c>
      <c r="HH39" t="s">
        <v>376</v>
      </c>
      <c r="HI39" t="s">
        <v>376</v>
      </c>
      <c r="HJ39" t="s">
        <v>376</v>
      </c>
      <c r="HK39" t="s">
        <v>376</v>
      </c>
      <c r="HL39" t="s">
        <v>376</v>
      </c>
      <c r="HM39" t="s">
        <v>376</v>
      </c>
      <c r="HN39" t="s">
        <v>376</v>
      </c>
      <c r="HO39" t="s">
        <v>376</v>
      </c>
      <c r="HP39" t="s">
        <v>376</v>
      </c>
      <c r="HQ39" t="s">
        <v>376</v>
      </c>
      <c r="HR39" t="s">
        <v>376</v>
      </c>
      <c r="HS39" t="s">
        <v>376</v>
      </c>
      <c r="HT39" t="s">
        <v>376</v>
      </c>
      <c r="HU39" t="s">
        <v>376</v>
      </c>
      <c r="HV39" t="s">
        <v>376</v>
      </c>
      <c r="HW39" t="s">
        <v>376</v>
      </c>
      <c r="HX39" t="s">
        <v>376</v>
      </c>
      <c r="HY39" t="s">
        <v>376</v>
      </c>
      <c r="HZ39" t="s">
        <v>376</v>
      </c>
      <c r="IA39" t="s">
        <v>376</v>
      </c>
      <c r="IB39" t="s">
        <v>376</v>
      </c>
      <c r="IC39" t="s">
        <v>376</v>
      </c>
      <c r="ID39" t="s">
        <v>376</v>
      </c>
      <c r="IE39" t="s">
        <v>376</v>
      </c>
      <c r="IF39" t="s">
        <v>376</v>
      </c>
      <c r="IG39" t="s">
        <v>376</v>
      </c>
      <c r="IH39" t="s">
        <v>376</v>
      </c>
      <c r="II39" t="s">
        <v>376</v>
      </c>
      <c r="IJ39" t="s">
        <v>376</v>
      </c>
      <c r="IK39" t="s">
        <v>376</v>
      </c>
      <c r="IL39" t="s">
        <v>376</v>
      </c>
      <c r="IM39" t="s">
        <v>376</v>
      </c>
      <c r="IN39" t="s">
        <v>376</v>
      </c>
      <c r="IO39" t="s">
        <v>376</v>
      </c>
      <c r="IP39" t="s">
        <v>376</v>
      </c>
      <c r="IQ39" t="s">
        <v>376</v>
      </c>
      <c r="IR39" t="s">
        <v>376</v>
      </c>
      <c r="IS39" t="s">
        <v>376</v>
      </c>
      <c r="IT39" t="s">
        <v>376</v>
      </c>
      <c r="IU39" t="s">
        <v>376</v>
      </c>
      <c r="IV39" t="s">
        <v>376</v>
      </c>
      <c r="IW39" t="s">
        <v>376</v>
      </c>
      <c r="IX39" t="s">
        <v>376</v>
      </c>
      <c r="IY39" t="s">
        <v>376</v>
      </c>
      <c r="IZ39" t="s">
        <v>376</v>
      </c>
      <c r="JA39" t="s">
        <v>376</v>
      </c>
      <c r="JB39" t="s">
        <v>376</v>
      </c>
      <c r="JC39" t="s">
        <v>376</v>
      </c>
      <c r="JD39" t="s">
        <v>376</v>
      </c>
      <c r="JE39" t="s">
        <v>376</v>
      </c>
      <c r="JF39" s="8">
        <f>AVERAGE(Tabla2[[#This Row],[Año]])</f>
        <v>2016</v>
      </c>
      <c r="JG39" s="8" t="s">
        <v>376</v>
      </c>
      <c r="JH39" s="8">
        <v>1</v>
      </c>
    </row>
    <row r="40" spans="1:268" ht="21" customHeight="1" x14ac:dyDescent="0.35">
      <c r="A40" s="33">
        <v>27</v>
      </c>
      <c r="B40" t="s">
        <v>305</v>
      </c>
      <c r="C40" t="s">
        <v>360</v>
      </c>
      <c r="D40">
        <v>303500325</v>
      </c>
      <c r="E40" t="s">
        <v>376</v>
      </c>
      <c r="F40" t="s">
        <v>376</v>
      </c>
      <c r="G40" t="s">
        <v>612</v>
      </c>
      <c r="H40" t="s">
        <v>613</v>
      </c>
      <c r="I40" t="s">
        <v>376</v>
      </c>
      <c r="J40" t="s">
        <v>376</v>
      </c>
      <c r="K40" t="s">
        <v>376</v>
      </c>
      <c r="L40" t="s">
        <v>376</v>
      </c>
      <c r="M40" t="s">
        <v>396</v>
      </c>
      <c r="N40" t="s">
        <v>614</v>
      </c>
      <c r="O40" t="s">
        <v>615</v>
      </c>
      <c r="P40">
        <v>88589366</v>
      </c>
      <c r="Q40" s="30" t="s">
        <v>616</v>
      </c>
      <c r="R40" t="s">
        <v>393</v>
      </c>
      <c r="S40" t="s">
        <v>393</v>
      </c>
      <c r="T40" t="s">
        <v>376</v>
      </c>
      <c r="U40" t="s">
        <v>409</v>
      </c>
      <c r="V40" t="s">
        <v>409</v>
      </c>
      <c r="W40" t="s">
        <v>376</v>
      </c>
      <c r="X40" t="s">
        <v>410</v>
      </c>
      <c r="Y40" t="s">
        <v>393</v>
      </c>
      <c r="Z40" t="s">
        <v>393</v>
      </c>
      <c r="AA40" t="s">
        <v>393</v>
      </c>
      <c r="AB40" t="s">
        <v>376</v>
      </c>
      <c r="AC40" t="s">
        <v>393</v>
      </c>
      <c r="AD40" t="s">
        <v>393</v>
      </c>
      <c r="AE40" t="s">
        <v>393</v>
      </c>
      <c r="AF40" t="s">
        <v>393</v>
      </c>
      <c r="AG40" t="s">
        <v>393</v>
      </c>
      <c r="AH40" t="s">
        <v>393</v>
      </c>
      <c r="AI40" t="s">
        <v>393</v>
      </c>
      <c r="AJ40" t="s">
        <v>393</v>
      </c>
      <c r="AK40" s="49">
        <v>0.1</v>
      </c>
      <c r="AL40">
        <v>22</v>
      </c>
      <c r="AM40" t="s">
        <v>393</v>
      </c>
      <c r="AN40" t="s">
        <v>378</v>
      </c>
      <c r="AO40" t="s">
        <v>393</v>
      </c>
      <c r="AP40" t="s">
        <v>376</v>
      </c>
      <c r="AQ40" t="s">
        <v>376</v>
      </c>
      <c r="AR40" t="s">
        <v>376</v>
      </c>
      <c r="AS40" t="s">
        <v>376</v>
      </c>
      <c r="AT40" t="s">
        <v>376</v>
      </c>
      <c r="AU40" t="s">
        <v>376</v>
      </c>
      <c r="AV40" t="s">
        <v>376</v>
      </c>
      <c r="AW40" t="s">
        <v>376</v>
      </c>
      <c r="AX40" t="s">
        <v>376</v>
      </c>
      <c r="AY40" t="s">
        <v>376</v>
      </c>
      <c r="AZ40" t="s">
        <v>376</v>
      </c>
      <c r="BA40" t="s">
        <v>376</v>
      </c>
      <c r="BB40" t="s">
        <v>376</v>
      </c>
      <c r="BC40" t="s">
        <v>376</v>
      </c>
      <c r="BD40" t="s">
        <v>376</v>
      </c>
      <c r="BE40" t="s">
        <v>376</v>
      </c>
      <c r="BF40" t="s">
        <v>376</v>
      </c>
      <c r="BG40" t="s">
        <v>376</v>
      </c>
      <c r="BH40" t="s">
        <v>376</v>
      </c>
      <c r="BI40" t="s">
        <v>376</v>
      </c>
      <c r="BJ40" t="s">
        <v>376</v>
      </c>
      <c r="BK40" t="s">
        <v>376</v>
      </c>
      <c r="BL40" t="s">
        <v>376</v>
      </c>
      <c r="BM40" t="s">
        <v>376</v>
      </c>
      <c r="BN40" t="s">
        <v>376</v>
      </c>
      <c r="BO40" t="s">
        <v>376</v>
      </c>
      <c r="BP40" t="s">
        <v>376</v>
      </c>
      <c r="BQ40" t="s">
        <v>376</v>
      </c>
      <c r="BR40" t="s">
        <v>376</v>
      </c>
      <c r="BS40" t="s">
        <v>376</v>
      </c>
      <c r="BT40" t="s">
        <v>376</v>
      </c>
      <c r="BU40" t="s">
        <v>376</v>
      </c>
      <c r="BV40" t="s">
        <v>376</v>
      </c>
      <c r="BW40" t="s">
        <v>376</v>
      </c>
      <c r="BX40" t="s">
        <v>376</v>
      </c>
      <c r="BY40" t="s">
        <v>376</v>
      </c>
      <c r="BZ40" t="s">
        <v>376</v>
      </c>
      <c r="CA40" t="s">
        <v>376</v>
      </c>
      <c r="CB40" t="s">
        <v>376</v>
      </c>
      <c r="CC40" t="s">
        <v>376</v>
      </c>
      <c r="CD40" t="s">
        <v>376</v>
      </c>
      <c r="CE40" t="s">
        <v>376</v>
      </c>
      <c r="CF40" t="s">
        <v>376</v>
      </c>
      <c r="CG40" t="s">
        <v>376</v>
      </c>
      <c r="CH40" t="s">
        <v>376</v>
      </c>
      <c r="CI40" t="s">
        <v>376</v>
      </c>
      <c r="CJ40" t="s">
        <v>376</v>
      </c>
      <c r="CK40" t="s">
        <v>376</v>
      </c>
      <c r="CL40" t="s">
        <v>376</v>
      </c>
      <c r="CM40" t="s">
        <v>376</v>
      </c>
      <c r="CN40" t="s">
        <v>376</v>
      </c>
      <c r="CO40" t="s">
        <v>376</v>
      </c>
      <c r="CP40" t="s">
        <v>376</v>
      </c>
      <c r="CQ40" t="s">
        <v>376</v>
      </c>
      <c r="CR40" t="s">
        <v>376</v>
      </c>
      <c r="CS40" t="s">
        <v>376</v>
      </c>
      <c r="CT40" t="s">
        <v>376</v>
      </c>
      <c r="CU40" t="s">
        <v>376</v>
      </c>
      <c r="CV40" t="s">
        <v>376</v>
      </c>
      <c r="CW40" t="s">
        <v>376</v>
      </c>
      <c r="CX40" t="s">
        <v>376</v>
      </c>
      <c r="CY40" t="s">
        <v>376</v>
      </c>
      <c r="CZ40" t="s">
        <v>376</v>
      </c>
      <c r="DA40" t="s">
        <v>376</v>
      </c>
      <c r="DB40" t="s">
        <v>376</v>
      </c>
      <c r="DC40" t="s">
        <v>376</v>
      </c>
      <c r="DD40" t="s">
        <v>376</v>
      </c>
      <c r="DE40" t="s">
        <v>376</v>
      </c>
      <c r="DF40" t="s">
        <v>376</v>
      </c>
      <c r="DG40" t="s">
        <v>376</v>
      </c>
      <c r="DH40" t="s">
        <v>376</v>
      </c>
      <c r="DI40" t="s">
        <v>376</v>
      </c>
      <c r="DJ40" t="s">
        <v>376</v>
      </c>
      <c r="DK40" t="s">
        <v>376</v>
      </c>
      <c r="DL40" t="s">
        <v>376</v>
      </c>
      <c r="DM40" t="s">
        <v>376</v>
      </c>
      <c r="DN40" t="s">
        <v>376</v>
      </c>
      <c r="DO40" t="s">
        <v>376</v>
      </c>
      <c r="DP40" t="s">
        <v>376</v>
      </c>
      <c r="DQ40" t="s">
        <v>376</v>
      </c>
      <c r="DR40" t="s">
        <v>376</v>
      </c>
      <c r="DS40" t="s">
        <v>376</v>
      </c>
      <c r="DT40" t="s">
        <v>376</v>
      </c>
      <c r="DU40" t="s">
        <v>376</v>
      </c>
      <c r="DV40" t="s">
        <v>376</v>
      </c>
      <c r="DW40" t="s">
        <v>376</v>
      </c>
      <c r="DX40" t="s">
        <v>376</v>
      </c>
      <c r="DY40" t="s">
        <v>376</v>
      </c>
      <c r="DZ40" t="s">
        <v>376</v>
      </c>
      <c r="EA40" t="s">
        <v>376</v>
      </c>
      <c r="EB40" t="s">
        <v>376</v>
      </c>
      <c r="EC40" t="s">
        <v>376</v>
      </c>
      <c r="ED40" t="s">
        <v>376</v>
      </c>
      <c r="EE40" t="s">
        <v>376</v>
      </c>
      <c r="EF40" t="s">
        <v>376</v>
      </c>
      <c r="EG40" t="s">
        <v>376</v>
      </c>
      <c r="EH40" t="s">
        <v>617</v>
      </c>
      <c r="EI40" t="s">
        <v>382</v>
      </c>
      <c r="EJ40" s="8">
        <v>2019</v>
      </c>
      <c r="EK40" t="s">
        <v>406</v>
      </c>
      <c r="EL40" t="s">
        <v>385</v>
      </c>
      <c r="EM40" t="s">
        <v>618</v>
      </c>
      <c r="EN40" t="s">
        <v>393</v>
      </c>
      <c r="EO40" t="s">
        <v>376</v>
      </c>
      <c r="EP40" t="s">
        <v>393</v>
      </c>
      <c r="EQ40" t="s">
        <v>393</v>
      </c>
      <c r="ER40" t="s">
        <v>393</v>
      </c>
      <c r="ES40" t="s">
        <v>376</v>
      </c>
      <c r="ET40" t="s">
        <v>376</v>
      </c>
      <c r="EU40" t="s">
        <v>393</v>
      </c>
      <c r="EV40" t="s">
        <v>393</v>
      </c>
      <c r="EW40" t="s">
        <v>402</v>
      </c>
      <c r="EX40" t="s">
        <v>376</v>
      </c>
      <c r="EY40" t="s">
        <v>376</v>
      </c>
      <c r="EZ40" t="s">
        <v>376</v>
      </c>
      <c r="FA40" t="s">
        <v>376</v>
      </c>
      <c r="FB40" t="s">
        <v>376</v>
      </c>
      <c r="FC40" t="s">
        <v>376</v>
      </c>
      <c r="FD40" t="s">
        <v>376</v>
      </c>
      <c r="FE40" t="s">
        <v>376</v>
      </c>
      <c r="FF40" t="s">
        <v>376</v>
      </c>
      <c r="FG40" t="s">
        <v>376</v>
      </c>
      <c r="FH40" t="s">
        <v>376</v>
      </c>
      <c r="FI40" t="s">
        <v>376</v>
      </c>
      <c r="FJ40" t="s">
        <v>376</v>
      </c>
      <c r="FK40" t="s">
        <v>376</v>
      </c>
      <c r="FL40" t="s">
        <v>376</v>
      </c>
      <c r="FM40" t="s">
        <v>376</v>
      </c>
      <c r="FN40" t="s">
        <v>376</v>
      </c>
      <c r="FO40" t="s">
        <v>376</v>
      </c>
      <c r="FP40" t="s">
        <v>376</v>
      </c>
      <c r="FQ40" t="s">
        <v>376</v>
      </c>
      <c r="FR40" t="s">
        <v>376</v>
      </c>
      <c r="FS40" t="s">
        <v>376</v>
      </c>
      <c r="FT40" t="s">
        <v>376</v>
      </c>
      <c r="FU40" t="s">
        <v>376</v>
      </c>
      <c r="FV40" t="s">
        <v>376</v>
      </c>
      <c r="FW40" t="s">
        <v>376</v>
      </c>
      <c r="FX40" t="s">
        <v>376</v>
      </c>
      <c r="FY40" t="s">
        <v>376</v>
      </c>
      <c r="FZ40" t="s">
        <v>376</v>
      </c>
      <c r="GA40" t="s">
        <v>376</v>
      </c>
      <c r="GB40" t="s">
        <v>376</v>
      </c>
      <c r="GC40" t="s">
        <v>376</v>
      </c>
      <c r="GD40" t="s">
        <v>376</v>
      </c>
      <c r="GE40" t="s">
        <v>376</v>
      </c>
      <c r="GF40" t="s">
        <v>376</v>
      </c>
      <c r="GG40" t="s">
        <v>376</v>
      </c>
      <c r="GH40" t="s">
        <v>376</v>
      </c>
      <c r="GI40" t="s">
        <v>376</v>
      </c>
      <c r="GJ40" t="s">
        <v>376</v>
      </c>
      <c r="GK40" t="s">
        <v>376</v>
      </c>
      <c r="GL40" t="s">
        <v>376</v>
      </c>
      <c r="GM40" t="s">
        <v>376</v>
      </c>
      <c r="GN40" t="s">
        <v>376</v>
      </c>
      <c r="GO40" t="s">
        <v>376</v>
      </c>
      <c r="GP40" t="s">
        <v>376</v>
      </c>
      <c r="GQ40" t="s">
        <v>376</v>
      </c>
      <c r="GR40" t="s">
        <v>376</v>
      </c>
      <c r="GS40" t="s">
        <v>376</v>
      </c>
      <c r="GT40" t="s">
        <v>376</v>
      </c>
      <c r="GU40" t="s">
        <v>376</v>
      </c>
      <c r="GV40" t="s">
        <v>376</v>
      </c>
      <c r="GW40" t="s">
        <v>376</v>
      </c>
      <c r="GX40" t="s">
        <v>376</v>
      </c>
      <c r="GY40" t="s">
        <v>376</v>
      </c>
      <c r="GZ40" t="s">
        <v>376</v>
      </c>
      <c r="HA40" t="s">
        <v>376</v>
      </c>
      <c r="HB40" t="s">
        <v>376</v>
      </c>
      <c r="HC40" t="s">
        <v>376</v>
      </c>
      <c r="HD40" t="s">
        <v>376</v>
      </c>
      <c r="HE40" t="s">
        <v>376</v>
      </c>
      <c r="HF40" t="s">
        <v>376</v>
      </c>
      <c r="HG40" t="s">
        <v>376</v>
      </c>
      <c r="HH40" t="s">
        <v>376</v>
      </c>
      <c r="HI40" t="s">
        <v>376</v>
      </c>
      <c r="HJ40" t="s">
        <v>376</v>
      </c>
      <c r="HK40" t="s">
        <v>376</v>
      </c>
      <c r="HL40" t="s">
        <v>376</v>
      </c>
      <c r="HM40" t="s">
        <v>376</v>
      </c>
      <c r="HN40" t="s">
        <v>376</v>
      </c>
      <c r="HO40" t="s">
        <v>376</v>
      </c>
      <c r="HP40" t="s">
        <v>376</v>
      </c>
      <c r="HQ40" t="s">
        <v>376</v>
      </c>
      <c r="HR40" t="s">
        <v>376</v>
      </c>
      <c r="HS40" t="s">
        <v>376</v>
      </c>
      <c r="HT40" t="s">
        <v>376</v>
      </c>
      <c r="HU40" t="s">
        <v>376</v>
      </c>
      <c r="HV40" t="s">
        <v>376</v>
      </c>
      <c r="HW40" t="s">
        <v>376</v>
      </c>
      <c r="HX40" t="s">
        <v>376</v>
      </c>
      <c r="HY40" t="s">
        <v>376</v>
      </c>
      <c r="HZ40" t="s">
        <v>376</v>
      </c>
      <c r="IA40" t="s">
        <v>376</v>
      </c>
      <c r="IB40" t="s">
        <v>376</v>
      </c>
      <c r="IC40" t="s">
        <v>376</v>
      </c>
      <c r="ID40" t="s">
        <v>376</v>
      </c>
      <c r="IE40" t="s">
        <v>376</v>
      </c>
      <c r="IF40" t="s">
        <v>376</v>
      </c>
      <c r="IG40" t="s">
        <v>376</v>
      </c>
      <c r="IH40" t="s">
        <v>376</v>
      </c>
      <c r="II40" t="s">
        <v>376</v>
      </c>
      <c r="IJ40" t="s">
        <v>376</v>
      </c>
      <c r="IK40" t="s">
        <v>376</v>
      </c>
      <c r="IL40" t="s">
        <v>376</v>
      </c>
      <c r="IM40" t="s">
        <v>376</v>
      </c>
      <c r="IN40" t="s">
        <v>376</v>
      </c>
      <c r="IO40" t="s">
        <v>376</v>
      </c>
      <c r="IP40" t="s">
        <v>376</v>
      </c>
      <c r="IQ40" t="s">
        <v>376</v>
      </c>
      <c r="IR40" t="s">
        <v>376</v>
      </c>
      <c r="IS40" t="s">
        <v>376</v>
      </c>
      <c r="IT40" t="s">
        <v>376</v>
      </c>
      <c r="IU40" t="s">
        <v>376</v>
      </c>
      <c r="IV40" t="s">
        <v>376</v>
      </c>
      <c r="IW40" t="s">
        <v>376</v>
      </c>
      <c r="IX40" t="s">
        <v>376</v>
      </c>
      <c r="IY40" t="s">
        <v>376</v>
      </c>
      <c r="IZ40" t="s">
        <v>376</v>
      </c>
      <c r="JA40" t="s">
        <v>376</v>
      </c>
      <c r="JB40" t="s">
        <v>376</v>
      </c>
      <c r="JC40" t="s">
        <v>376</v>
      </c>
      <c r="JD40" t="s">
        <v>376</v>
      </c>
      <c r="JE40" t="s">
        <v>376</v>
      </c>
      <c r="JF40" s="8">
        <f>AVERAGE(Tabla2[[#This Row],[Año]])</f>
        <v>2019</v>
      </c>
      <c r="JG40" s="8" t="s">
        <v>376</v>
      </c>
      <c r="JH40" s="8">
        <v>1</v>
      </c>
    </row>
    <row r="41" spans="1:268" ht="29" x14ac:dyDescent="0.35">
      <c r="A41" s="33">
        <v>28</v>
      </c>
      <c r="B41" t="s">
        <v>306</v>
      </c>
      <c r="C41" t="s">
        <v>360</v>
      </c>
      <c r="D41">
        <v>701490381</v>
      </c>
      <c r="E41" t="s">
        <v>376</v>
      </c>
      <c r="F41" t="s">
        <v>376</v>
      </c>
      <c r="G41" t="s">
        <v>619</v>
      </c>
      <c r="H41" t="s">
        <v>432</v>
      </c>
      <c r="I41" t="s">
        <v>516</v>
      </c>
      <c r="J41" t="s">
        <v>376</v>
      </c>
      <c r="K41" t="s">
        <v>376</v>
      </c>
      <c r="L41" t="s">
        <v>376</v>
      </c>
      <c r="M41" t="s">
        <v>396</v>
      </c>
      <c r="N41" t="s">
        <v>620</v>
      </c>
      <c r="O41" t="s">
        <v>621</v>
      </c>
      <c r="P41" s="22" t="s">
        <v>622</v>
      </c>
      <c r="Q41" s="30" t="s">
        <v>623</v>
      </c>
      <c r="R41" t="s">
        <v>393</v>
      </c>
      <c r="S41" t="s">
        <v>393</v>
      </c>
      <c r="T41" t="s">
        <v>376</v>
      </c>
      <c r="U41" t="s">
        <v>409</v>
      </c>
      <c r="V41" t="s">
        <v>409</v>
      </c>
      <c r="W41" t="s">
        <v>376</v>
      </c>
      <c r="X41" t="s">
        <v>410</v>
      </c>
      <c r="Y41" t="s">
        <v>393</v>
      </c>
      <c r="Z41" t="s">
        <v>393</v>
      </c>
      <c r="AA41" t="s">
        <v>393</v>
      </c>
      <c r="AB41" t="s">
        <v>376</v>
      </c>
      <c r="AC41" t="s">
        <v>393</v>
      </c>
      <c r="AD41" t="s">
        <v>393</v>
      </c>
      <c r="AE41" t="s">
        <v>393</v>
      </c>
      <c r="AF41" t="s">
        <v>393</v>
      </c>
      <c r="AG41" t="s">
        <v>393</v>
      </c>
      <c r="AH41" t="s">
        <v>393</v>
      </c>
      <c r="AI41" t="s">
        <v>393</v>
      </c>
      <c r="AJ41" t="s">
        <v>393</v>
      </c>
      <c r="AK41" s="49">
        <v>0.05</v>
      </c>
      <c r="AL41">
        <v>15</v>
      </c>
      <c r="AM41" t="s">
        <v>378</v>
      </c>
      <c r="AN41" t="s">
        <v>393</v>
      </c>
      <c r="AO41" t="s">
        <v>393</v>
      </c>
      <c r="AP41" t="s">
        <v>624</v>
      </c>
      <c r="AQ41">
        <v>106210667</v>
      </c>
      <c r="AR41" t="s">
        <v>393</v>
      </c>
      <c r="AS41" t="s">
        <v>393</v>
      </c>
      <c r="AT41" t="s">
        <v>393</v>
      </c>
      <c r="AU41" t="s">
        <v>393</v>
      </c>
      <c r="AV41" t="s">
        <v>393</v>
      </c>
      <c r="AW41" t="s">
        <v>376</v>
      </c>
      <c r="AX41" t="s">
        <v>393</v>
      </c>
      <c r="AY41" t="s">
        <v>393</v>
      </c>
      <c r="AZ41" s="30" t="s">
        <v>625</v>
      </c>
      <c r="BA41">
        <v>72346211</v>
      </c>
      <c r="BB41" t="s">
        <v>626</v>
      </c>
      <c r="BC41">
        <v>205410837</v>
      </c>
      <c r="BD41" t="s">
        <v>393</v>
      </c>
      <c r="BE41" t="s">
        <v>393</v>
      </c>
      <c r="BF41" t="s">
        <v>393</v>
      </c>
      <c r="BG41" t="s">
        <v>393</v>
      </c>
      <c r="BH41" t="s">
        <v>393</v>
      </c>
      <c r="BI41" t="s">
        <v>376</v>
      </c>
      <c r="BJ41" t="s">
        <v>393</v>
      </c>
      <c r="BK41" t="s">
        <v>393</v>
      </c>
      <c r="BL41" s="30" t="s">
        <v>627</v>
      </c>
      <c r="BM41">
        <v>72927876</v>
      </c>
      <c r="BN41" t="s">
        <v>376</v>
      </c>
      <c r="BO41" t="s">
        <v>376</v>
      </c>
      <c r="BP41" t="s">
        <v>376</v>
      </c>
      <c r="BQ41" t="s">
        <v>376</v>
      </c>
      <c r="BR41" t="s">
        <v>376</v>
      </c>
      <c r="BS41" t="s">
        <v>376</v>
      </c>
      <c r="BT41" t="s">
        <v>376</v>
      </c>
      <c r="BU41" t="s">
        <v>376</v>
      </c>
      <c r="BV41" t="s">
        <v>376</v>
      </c>
      <c r="BW41" t="s">
        <v>376</v>
      </c>
      <c r="BX41" t="s">
        <v>376</v>
      </c>
      <c r="BY41" t="s">
        <v>376</v>
      </c>
      <c r="BZ41" t="s">
        <v>376</v>
      </c>
      <c r="CA41" t="s">
        <v>376</v>
      </c>
      <c r="CB41" t="s">
        <v>376</v>
      </c>
      <c r="CC41" t="s">
        <v>376</v>
      </c>
      <c r="CD41" t="s">
        <v>376</v>
      </c>
      <c r="CE41" t="s">
        <v>376</v>
      </c>
      <c r="CF41" t="s">
        <v>376</v>
      </c>
      <c r="CG41" t="s">
        <v>376</v>
      </c>
      <c r="CH41" t="s">
        <v>376</v>
      </c>
      <c r="CI41" t="s">
        <v>376</v>
      </c>
      <c r="CJ41" t="s">
        <v>376</v>
      </c>
      <c r="CK41" t="s">
        <v>376</v>
      </c>
      <c r="CL41" t="s">
        <v>376</v>
      </c>
      <c r="CM41" t="s">
        <v>376</v>
      </c>
      <c r="CN41" t="s">
        <v>376</v>
      </c>
      <c r="CO41" t="s">
        <v>376</v>
      </c>
      <c r="CP41" t="s">
        <v>376</v>
      </c>
      <c r="CQ41" t="s">
        <v>376</v>
      </c>
      <c r="CR41" t="s">
        <v>376</v>
      </c>
      <c r="CS41" t="s">
        <v>376</v>
      </c>
      <c r="CT41" t="s">
        <v>376</v>
      </c>
      <c r="CU41" t="s">
        <v>376</v>
      </c>
      <c r="CV41" t="s">
        <v>376</v>
      </c>
      <c r="CW41" t="s">
        <v>376</v>
      </c>
      <c r="CX41" t="s">
        <v>376</v>
      </c>
      <c r="CY41" t="s">
        <v>376</v>
      </c>
      <c r="CZ41" t="s">
        <v>376</v>
      </c>
      <c r="DA41" t="s">
        <v>376</v>
      </c>
      <c r="DB41" t="s">
        <v>376</v>
      </c>
      <c r="DC41" t="s">
        <v>376</v>
      </c>
      <c r="DD41" t="s">
        <v>376</v>
      </c>
      <c r="DE41" t="s">
        <v>376</v>
      </c>
      <c r="DF41" t="s">
        <v>376</v>
      </c>
      <c r="DG41" t="s">
        <v>376</v>
      </c>
      <c r="DH41" t="s">
        <v>376</v>
      </c>
      <c r="DI41" t="s">
        <v>376</v>
      </c>
      <c r="DJ41" t="s">
        <v>376</v>
      </c>
      <c r="DK41" t="s">
        <v>376</v>
      </c>
      <c r="DL41" t="s">
        <v>376</v>
      </c>
      <c r="DM41" t="s">
        <v>376</v>
      </c>
      <c r="DN41" t="s">
        <v>376</v>
      </c>
      <c r="DO41" t="s">
        <v>376</v>
      </c>
      <c r="DP41" t="s">
        <v>376</v>
      </c>
      <c r="DQ41" t="s">
        <v>376</v>
      </c>
      <c r="DR41" t="s">
        <v>376</v>
      </c>
      <c r="DS41" t="s">
        <v>376</v>
      </c>
      <c r="DT41" t="s">
        <v>376</v>
      </c>
      <c r="DU41" t="s">
        <v>376</v>
      </c>
      <c r="DV41" t="s">
        <v>376</v>
      </c>
      <c r="DW41" t="s">
        <v>376</v>
      </c>
      <c r="DX41" t="s">
        <v>376</v>
      </c>
      <c r="DY41" t="s">
        <v>376</v>
      </c>
      <c r="DZ41" t="s">
        <v>376</v>
      </c>
      <c r="EA41" t="s">
        <v>376</v>
      </c>
      <c r="EB41" t="s">
        <v>376</v>
      </c>
      <c r="EC41" t="s">
        <v>376</v>
      </c>
      <c r="ED41" t="s">
        <v>376</v>
      </c>
      <c r="EE41" t="s">
        <v>376</v>
      </c>
      <c r="EF41" t="s">
        <v>376</v>
      </c>
      <c r="EG41" t="s">
        <v>376</v>
      </c>
      <c r="EH41" t="s">
        <v>628</v>
      </c>
      <c r="EI41" t="s">
        <v>382</v>
      </c>
      <c r="EJ41" s="8">
        <v>2020</v>
      </c>
      <c r="EK41" t="s">
        <v>406</v>
      </c>
      <c r="EL41" t="s">
        <v>404</v>
      </c>
      <c r="EM41" t="s">
        <v>508</v>
      </c>
      <c r="EN41" t="s">
        <v>393</v>
      </c>
      <c r="EO41" t="s">
        <v>376</v>
      </c>
      <c r="EP41" t="s">
        <v>393</v>
      </c>
      <c r="EQ41" t="s">
        <v>393</v>
      </c>
      <c r="ER41" t="s">
        <v>393</v>
      </c>
      <c r="ES41" t="s">
        <v>376</v>
      </c>
      <c r="ET41" t="s">
        <v>376</v>
      </c>
      <c r="EU41" t="s">
        <v>393</v>
      </c>
      <c r="EV41" t="s">
        <v>393</v>
      </c>
      <c r="EW41" t="s">
        <v>401</v>
      </c>
      <c r="EX41" t="s">
        <v>629</v>
      </c>
      <c r="EY41" t="s">
        <v>455</v>
      </c>
      <c r="EZ41">
        <v>2017</v>
      </c>
      <c r="FA41" t="s">
        <v>393</v>
      </c>
      <c r="FB41" t="s">
        <v>588</v>
      </c>
      <c r="FC41" t="s">
        <v>533</v>
      </c>
      <c r="FD41" t="s">
        <v>393</v>
      </c>
      <c r="FE41" t="s">
        <v>393</v>
      </c>
      <c r="FF41" t="s">
        <v>393</v>
      </c>
      <c r="FG41" t="s">
        <v>393</v>
      </c>
      <c r="FH41" t="s">
        <v>376</v>
      </c>
      <c r="FI41" t="s">
        <v>393</v>
      </c>
      <c r="FJ41" t="s">
        <v>393</v>
      </c>
      <c r="FK41" t="s">
        <v>393</v>
      </c>
      <c r="FL41" t="s">
        <v>393</v>
      </c>
      <c r="FM41" t="s">
        <v>401</v>
      </c>
      <c r="FN41" t="s">
        <v>376</v>
      </c>
      <c r="FO41" t="s">
        <v>376</v>
      </c>
      <c r="FP41" t="s">
        <v>376</v>
      </c>
      <c r="FQ41" t="s">
        <v>376</v>
      </c>
      <c r="FR41" t="s">
        <v>376</v>
      </c>
      <c r="FS41" t="s">
        <v>376</v>
      </c>
      <c r="FT41" t="s">
        <v>376</v>
      </c>
      <c r="FU41" t="s">
        <v>376</v>
      </c>
      <c r="FV41" t="s">
        <v>376</v>
      </c>
      <c r="FW41" t="s">
        <v>376</v>
      </c>
      <c r="FX41" t="s">
        <v>376</v>
      </c>
      <c r="FY41" t="s">
        <v>376</v>
      </c>
      <c r="FZ41" t="s">
        <v>376</v>
      </c>
      <c r="GA41" t="s">
        <v>376</v>
      </c>
      <c r="GB41" t="s">
        <v>376</v>
      </c>
      <c r="GC41" t="s">
        <v>376</v>
      </c>
      <c r="GD41" t="s">
        <v>376</v>
      </c>
      <c r="GE41" t="s">
        <v>376</v>
      </c>
      <c r="GF41" t="s">
        <v>376</v>
      </c>
      <c r="GG41" t="s">
        <v>376</v>
      </c>
      <c r="GH41" t="s">
        <v>376</v>
      </c>
      <c r="GI41" t="s">
        <v>376</v>
      </c>
      <c r="GJ41" t="s">
        <v>376</v>
      </c>
      <c r="GK41" t="s">
        <v>376</v>
      </c>
      <c r="GL41" t="s">
        <v>376</v>
      </c>
      <c r="GM41" t="s">
        <v>376</v>
      </c>
      <c r="GN41" t="s">
        <v>376</v>
      </c>
      <c r="GO41" t="s">
        <v>376</v>
      </c>
      <c r="GP41" t="s">
        <v>376</v>
      </c>
      <c r="GQ41" t="s">
        <v>376</v>
      </c>
      <c r="GR41" t="s">
        <v>376</v>
      </c>
      <c r="GS41" t="s">
        <v>376</v>
      </c>
      <c r="GT41" t="s">
        <v>376</v>
      </c>
      <c r="GU41" t="s">
        <v>376</v>
      </c>
      <c r="GV41" t="s">
        <v>376</v>
      </c>
      <c r="GW41" t="s">
        <v>376</v>
      </c>
      <c r="GX41" t="s">
        <v>376</v>
      </c>
      <c r="GY41" t="s">
        <v>376</v>
      </c>
      <c r="GZ41" t="s">
        <v>376</v>
      </c>
      <c r="HA41" t="s">
        <v>376</v>
      </c>
      <c r="HB41" t="s">
        <v>376</v>
      </c>
      <c r="HC41" t="s">
        <v>376</v>
      </c>
      <c r="HD41" t="s">
        <v>376</v>
      </c>
      <c r="HE41" t="s">
        <v>376</v>
      </c>
      <c r="HF41" t="s">
        <v>376</v>
      </c>
      <c r="HG41" t="s">
        <v>376</v>
      </c>
      <c r="HH41" t="s">
        <v>376</v>
      </c>
      <c r="HI41" t="s">
        <v>376</v>
      </c>
      <c r="HJ41" t="s">
        <v>376</v>
      </c>
      <c r="HK41" t="s">
        <v>376</v>
      </c>
      <c r="HL41" t="s">
        <v>376</v>
      </c>
      <c r="HM41" t="s">
        <v>376</v>
      </c>
      <c r="HN41" t="s">
        <v>376</v>
      </c>
      <c r="HO41" t="s">
        <v>376</v>
      </c>
      <c r="HP41" t="s">
        <v>376</v>
      </c>
      <c r="HQ41" t="s">
        <v>376</v>
      </c>
      <c r="HR41" t="s">
        <v>376</v>
      </c>
      <c r="HS41" t="s">
        <v>376</v>
      </c>
      <c r="HT41" t="s">
        <v>376</v>
      </c>
      <c r="HU41" t="s">
        <v>376</v>
      </c>
      <c r="HV41" t="s">
        <v>376</v>
      </c>
      <c r="HW41" t="s">
        <v>376</v>
      </c>
      <c r="HX41" t="s">
        <v>376</v>
      </c>
      <c r="HY41" t="s">
        <v>376</v>
      </c>
      <c r="HZ41" t="s">
        <v>376</v>
      </c>
      <c r="IA41" t="s">
        <v>376</v>
      </c>
      <c r="IB41" t="s">
        <v>376</v>
      </c>
      <c r="IC41" t="s">
        <v>376</v>
      </c>
      <c r="ID41" t="s">
        <v>376</v>
      </c>
      <c r="IE41" t="s">
        <v>376</v>
      </c>
      <c r="IF41" t="s">
        <v>376</v>
      </c>
      <c r="IG41" t="s">
        <v>376</v>
      </c>
      <c r="IH41" t="s">
        <v>376</v>
      </c>
      <c r="II41" t="s">
        <v>376</v>
      </c>
      <c r="IJ41" t="s">
        <v>376</v>
      </c>
      <c r="IK41" t="s">
        <v>376</v>
      </c>
      <c r="IL41" t="s">
        <v>376</v>
      </c>
      <c r="IM41" t="s">
        <v>376</v>
      </c>
      <c r="IN41" t="s">
        <v>376</v>
      </c>
      <c r="IO41" t="s">
        <v>376</v>
      </c>
      <c r="IP41" t="s">
        <v>376</v>
      </c>
      <c r="IQ41" t="s">
        <v>376</v>
      </c>
      <c r="IR41" t="s">
        <v>376</v>
      </c>
      <c r="IS41" t="s">
        <v>376</v>
      </c>
      <c r="IT41" t="s">
        <v>376</v>
      </c>
      <c r="IU41" t="s">
        <v>376</v>
      </c>
      <c r="IV41" t="s">
        <v>376</v>
      </c>
      <c r="IW41" t="s">
        <v>376</v>
      </c>
      <c r="IX41" t="s">
        <v>376</v>
      </c>
      <c r="IY41" t="s">
        <v>376</v>
      </c>
      <c r="IZ41" t="s">
        <v>376</v>
      </c>
      <c r="JA41" t="s">
        <v>376</v>
      </c>
      <c r="JB41" t="s">
        <v>376</v>
      </c>
      <c r="JC41" t="s">
        <v>376</v>
      </c>
      <c r="JD41" t="s">
        <v>376</v>
      </c>
      <c r="JE41" t="s">
        <v>376</v>
      </c>
      <c r="JF41" s="8">
        <f>AVERAGE(Tabla2[[#This Row],[Año]])</f>
        <v>2020</v>
      </c>
      <c r="JG41" s="8">
        <f>AVERAGE(Tabla2[[#This Row],[Año 2]])</f>
        <v>2017</v>
      </c>
      <c r="JH41" s="8">
        <v>2</v>
      </c>
    </row>
    <row r="42" spans="1:268" x14ac:dyDescent="0.35">
      <c r="A42" s="37">
        <v>29</v>
      </c>
      <c r="B42" t="s">
        <v>307</v>
      </c>
      <c r="C42" t="s">
        <v>360</v>
      </c>
      <c r="D42">
        <v>302440082</v>
      </c>
      <c r="E42" t="s">
        <v>376</v>
      </c>
      <c r="F42" t="s">
        <v>376</v>
      </c>
      <c r="G42" t="s">
        <v>630</v>
      </c>
      <c r="H42" t="s">
        <v>432</v>
      </c>
      <c r="I42" t="s">
        <v>376</v>
      </c>
      <c r="J42" t="s">
        <v>376</v>
      </c>
      <c r="K42" t="s">
        <v>376</v>
      </c>
      <c r="L42" t="s">
        <v>376</v>
      </c>
      <c r="M42" t="s">
        <v>396</v>
      </c>
      <c r="N42" t="s">
        <v>631</v>
      </c>
      <c r="O42" t="s">
        <v>632</v>
      </c>
      <c r="P42" t="s">
        <v>633</v>
      </c>
      <c r="Q42" s="30" t="s">
        <v>634</v>
      </c>
      <c r="R42" t="s">
        <v>393</v>
      </c>
      <c r="S42" t="s">
        <v>393</v>
      </c>
      <c r="T42" t="s">
        <v>376</v>
      </c>
      <c r="U42" t="s">
        <v>409</v>
      </c>
      <c r="V42" t="s">
        <v>409</v>
      </c>
      <c r="W42" t="s">
        <v>376</v>
      </c>
      <c r="X42" t="s">
        <v>410</v>
      </c>
      <c r="Y42" t="s">
        <v>393</v>
      </c>
      <c r="Z42" t="s">
        <v>393</v>
      </c>
      <c r="AA42" t="s">
        <v>393</v>
      </c>
      <c r="AB42" t="s">
        <v>376</v>
      </c>
      <c r="AC42" t="s">
        <v>393</v>
      </c>
      <c r="AD42" t="s">
        <v>393</v>
      </c>
      <c r="AE42" t="s">
        <v>393</v>
      </c>
      <c r="AF42" t="s">
        <v>393</v>
      </c>
      <c r="AG42" t="s">
        <v>393</v>
      </c>
      <c r="AH42" t="s">
        <v>393</v>
      </c>
      <c r="AI42" t="s">
        <v>393</v>
      </c>
      <c r="AJ42" t="s">
        <v>393</v>
      </c>
      <c r="AK42" s="49">
        <v>0.1</v>
      </c>
      <c r="AL42">
        <v>30</v>
      </c>
      <c r="AM42" t="s">
        <v>393</v>
      </c>
      <c r="AN42" t="s">
        <v>393</v>
      </c>
      <c r="AO42" t="s">
        <v>393</v>
      </c>
      <c r="AP42" t="s">
        <v>376</v>
      </c>
      <c r="AQ42" t="s">
        <v>376</v>
      </c>
      <c r="AR42" t="s">
        <v>376</v>
      </c>
      <c r="AS42" t="s">
        <v>376</v>
      </c>
      <c r="AT42" t="s">
        <v>376</v>
      </c>
      <c r="AU42" t="s">
        <v>376</v>
      </c>
      <c r="AV42" t="s">
        <v>376</v>
      </c>
      <c r="AW42" t="s">
        <v>376</v>
      </c>
      <c r="AX42" t="s">
        <v>376</v>
      </c>
      <c r="AY42" t="s">
        <v>376</v>
      </c>
      <c r="AZ42" t="s">
        <v>376</v>
      </c>
      <c r="BA42" t="s">
        <v>376</v>
      </c>
      <c r="BB42" t="s">
        <v>376</v>
      </c>
      <c r="BC42" t="s">
        <v>376</v>
      </c>
      <c r="BD42" t="s">
        <v>376</v>
      </c>
      <c r="BE42" t="s">
        <v>376</v>
      </c>
      <c r="BF42" t="s">
        <v>376</v>
      </c>
      <c r="BG42" t="s">
        <v>376</v>
      </c>
      <c r="BH42" t="s">
        <v>376</v>
      </c>
      <c r="BI42" t="s">
        <v>376</v>
      </c>
      <c r="BJ42" t="s">
        <v>376</v>
      </c>
      <c r="BK42" t="s">
        <v>376</v>
      </c>
      <c r="BL42" t="s">
        <v>376</v>
      </c>
      <c r="BM42" t="s">
        <v>376</v>
      </c>
      <c r="BN42" t="s">
        <v>376</v>
      </c>
      <c r="BO42" t="s">
        <v>376</v>
      </c>
      <c r="BP42" t="s">
        <v>376</v>
      </c>
      <c r="BQ42" t="s">
        <v>376</v>
      </c>
      <c r="BR42" t="s">
        <v>376</v>
      </c>
      <c r="BS42" t="s">
        <v>376</v>
      </c>
      <c r="BT42" t="s">
        <v>376</v>
      </c>
      <c r="BU42" t="s">
        <v>376</v>
      </c>
      <c r="BV42" t="s">
        <v>376</v>
      </c>
      <c r="BW42" t="s">
        <v>376</v>
      </c>
      <c r="BX42" t="s">
        <v>376</v>
      </c>
      <c r="BY42" t="s">
        <v>376</v>
      </c>
      <c r="BZ42" t="s">
        <v>376</v>
      </c>
      <c r="CA42" t="s">
        <v>376</v>
      </c>
      <c r="CB42" t="s">
        <v>376</v>
      </c>
      <c r="CC42" t="s">
        <v>376</v>
      </c>
      <c r="CD42" t="s">
        <v>376</v>
      </c>
      <c r="CE42" t="s">
        <v>376</v>
      </c>
      <c r="CF42" t="s">
        <v>376</v>
      </c>
      <c r="CG42" t="s">
        <v>376</v>
      </c>
      <c r="CH42" t="s">
        <v>376</v>
      </c>
      <c r="CI42" t="s">
        <v>376</v>
      </c>
      <c r="CJ42" t="s">
        <v>376</v>
      </c>
      <c r="CK42" t="s">
        <v>376</v>
      </c>
      <c r="CL42" t="s">
        <v>376</v>
      </c>
      <c r="CM42" t="s">
        <v>376</v>
      </c>
      <c r="CN42" t="s">
        <v>376</v>
      </c>
      <c r="CO42" t="s">
        <v>376</v>
      </c>
      <c r="CP42" t="s">
        <v>376</v>
      </c>
      <c r="CQ42" t="s">
        <v>376</v>
      </c>
      <c r="CR42" t="s">
        <v>376</v>
      </c>
      <c r="CS42" t="s">
        <v>376</v>
      </c>
      <c r="CT42" t="s">
        <v>376</v>
      </c>
      <c r="CU42" t="s">
        <v>376</v>
      </c>
      <c r="CV42" t="s">
        <v>376</v>
      </c>
      <c r="CW42" t="s">
        <v>376</v>
      </c>
      <c r="CX42" t="s">
        <v>376</v>
      </c>
      <c r="CY42" t="s">
        <v>376</v>
      </c>
      <c r="CZ42" t="s">
        <v>376</v>
      </c>
      <c r="DA42" t="s">
        <v>376</v>
      </c>
      <c r="DB42" t="s">
        <v>376</v>
      </c>
      <c r="DC42" t="s">
        <v>376</v>
      </c>
      <c r="DD42" t="s">
        <v>376</v>
      </c>
      <c r="DE42" t="s">
        <v>376</v>
      </c>
      <c r="DF42" t="s">
        <v>376</v>
      </c>
      <c r="DG42" t="s">
        <v>376</v>
      </c>
      <c r="DH42" t="s">
        <v>376</v>
      </c>
      <c r="DI42" t="s">
        <v>376</v>
      </c>
      <c r="DJ42" t="s">
        <v>376</v>
      </c>
      <c r="DK42" t="s">
        <v>376</v>
      </c>
      <c r="DL42" t="s">
        <v>376</v>
      </c>
      <c r="DM42" t="s">
        <v>376</v>
      </c>
      <c r="DN42" t="s">
        <v>376</v>
      </c>
      <c r="DO42" t="s">
        <v>376</v>
      </c>
      <c r="DP42" t="s">
        <v>376</v>
      </c>
      <c r="DQ42" t="s">
        <v>376</v>
      </c>
      <c r="DR42" t="s">
        <v>376</v>
      </c>
      <c r="DS42" t="s">
        <v>376</v>
      </c>
      <c r="DT42" t="s">
        <v>376</v>
      </c>
      <c r="DU42" t="s">
        <v>376</v>
      </c>
      <c r="DV42" t="s">
        <v>376</v>
      </c>
      <c r="DW42" t="s">
        <v>376</v>
      </c>
      <c r="DX42" t="s">
        <v>376</v>
      </c>
      <c r="DY42" t="s">
        <v>376</v>
      </c>
      <c r="DZ42" t="s">
        <v>376</v>
      </c>
      <c r="EA42" t="s">
        <v>376</v>
      </c>
      <c r="EB42" t="s">
        <v>376</v>
      </c>
      <c r="EC42" t="s">
        <v>376</v>
      </c>
      <c r="ED42" t="s">
        <v>376</v>
      </c>
      <c r="EE42" t="s">
        <v>376</v>
      </c>
      <c r="EF42" t="s">
        <v>376</v>
      </c>
      <c r="EG42" t="s">
        <v>376</v>
      </c>
      <c r="EH42" t="s">
        <v>635</v>
      </c>
      <c r="EI42" t="s">
        <v>382</v>
      </c>
      <c r="EJ42" s="8">
        <v>2018</v>
      </c>
      <c r="EK42" t="s">
        <v>406</v>
      </c>
      <c r="EL42" t="s">
        <v>557</v>
      </c>
      <c r="EM42" t="s">
        <v>558</v>
      </c>
      <c r="EN42" t="s">
        <v>393</v>
      </c>
      <c r="EO42" t="s">
        <v>376</v>
      </c>
      <c r="EP42" t="s">
        <v>393</v>
      </c>
      <c r="EQ42" t="s">
        <v>393</v>
      </c>
      <c r="ER42" t="s">
        <v>393</v>
      </c>
      <c r="ES42" t="s">
        <v>376</v>
      </c>
      <c r="ET42" t="s">
        <v>376</v>
      </c>
      <c r="EU42" t="s">
        <v>393</v>
      </c>
      <c r="EV42" t="s">
        <v>393</v>
      </c>
      <c r="EW42" t="s">
        <v>402</v>
      </c>
      <c r="EX42" t="s">
        <v>376</v>
      </c>
      <c r="EY42" t="s">
        <v>376</v>
      </c>
      <c r="EZ42" t="s">
        <v>376</v>
      </c>
      <c r="FA42" t="s">
        <v>376</v>
      </c>
      <c r="FB42" t="s">
        <v>376</v>
      </c>
      <c r="FC42" t="s">
        <v>376</v>
      </c>
      <c r="FD42" t="s">
        <v>376</v>
      </c>
      <c r="FE42" t="s">
        <v>376</v>
      </c>
      <c r="FF42" t="s">
        <v>376</v>
      </c>
      <c r="FG42" t="s">
        <v>376</v>
      </c>
      <c r="FH42" t="s">
        <v>376</v>
      </c>
      <c r="FI42" t="s">
        <v>376</v>
      </c>
      <c r="FJ42" t="s">
        <v>376</v>
      </c>
      <c r="FK42" t="s">
        <v>376</v>
      </c>
      <c r="FL42" t="s">
        <v>376</v>
      </c>
      <c r="FM42" t="s">
        <v>376</v>
      </c>
      <c r="FN42" t="s">
        <v>376</v>
      </c>
      <c r="FO42" t="s">
        <v>376</v>
      </c>
      <c r="FP42" t="s">
        <v>376</v>
      </c>
      <c r="FQ42" t="s">
        <v>376</v>
      </c>
      <c r="FR42" t="s">
        <v>376</v>
      </c>
      <c r="FS42" t="s">
        <v>376</v>
      </c>
      <c r="FT42" t="s">
        <v>376</v>
      </c>
      <c r="FU42" t="s">
        <v>376</v>
      </c>
      <c r="FV42" t="s">
        <v>376</v>
      </c>
      <c r="FW42" t="s">
        <v>376</v>
      </c>
      <c r="FX42" t="s">
        <v>376</v>
      </c>
      <c r="FY42" t="s">
        <v>376</v>
      </c>
      <c r="FZ42" t="s">
        <v>376</v>
      </c>
      <c r="GA42" t="s">
        <v>376</v>
      </c>
      <c r="GB42" t="s">
        <v>376</v>
      </c>
      <c r="GC42" t="s">
        <v>376</v>
      </c>
      <c r="GD42" t="s">
        <v>376</v>
      </c>
      <c r="GE42" t="s">
        <v>376</v>
      </c>
      <c r="GF42" t="s">
        <v>376</v>
      </c>
      <c r="GG42" t="s">
        <v>376</v>
      </c>
      <c r="GH42" t="s">
        <v>376</v>
      </c>
      <c r="GI42" t="s">
        <v>376</v>
      </c>
      <c r="GJ42" t="s">
        <v>376</v>
      </c>
      <c r="GK42" t="s">
        <v>376</v>
      </c>
      <c r="GL42" t="s">
        <v>376</v>
      </c>
      <c r="GM42" t="s">
        <v>376</v>
      </c>
      <c r="GN42" t="s">
        <v>376</v>
      </c>
      <c r="GO42" t="s">
        <v>376</v>
      </c>
      <c r="GP42" t="s">
        <v>376</v>
      </c>
      <c r="GQ42" t="s">
        <v>376</v>
      </c>
      <c r="GR42" t="s">
        <v>376</v>
      </c>
      <c r="GS42" t="s">
        <v>376</v>
      </c>
      <c r="GT42" t="s">
        <v>376</v>
      </c>
      <c r="GU42" t="s">
        <v>376</v>
      </c>
      <c r="GV42" t="s">
        <v>376</v>
      </c>
      <c r="GW42" t="s">
        <v>376</v>
      </c>
      <c r="GX42" t="s">
        <v>376</v>
      </c>
      <c r="GY42" t="s">
        <v>376</v>
      </c>
      <c r="GZ42" t="s">
        <v>376</v>
      </c>
      <c r="HA42" t="s">
        <v>376</v>
      </c>
      <c r="HB42" t="s">
        <v>376</v>
      </c>
      <c r="HC42" t="s">
        <v>376</v>
      </c>
      <c r="HD42" t="s">
        <v>376</v>
      </c>
      <c r="HE42" t="s">
        <v>376</v>
      </c>
      <c r="HF42" t="s">
        <v>376</v>
      </c>
      <c r="HG42" t="s">
        <v>376</v>
      </c>
      <c r="HH42" t="s">
        <v>376</v>
      </c>
      <c r="HI42" t="s">
        <v>376</v>
      </c>
      <c r="HJ42" t="s">
        <v>376</v>
      </c>
      <c r="HK42" t="s">
        <v>376</v>
      </c>
      <c r="HL42" t="s">
        <v>376</v>
      </c>
      <c r="HM42" t="s">
        <v>376</v>
      </c>
      <c r="HN42" t="s">
        <v>376</v>
      </c>
      <c r="HO42" t="s">
        <v>376</v>
      </c>
      <c r="HP42" t="s">
        <v>376</v>
      </c>
      <c r="HQ42" t="s">
        <v>376</v>
      </c>
      <c r="HR42" t="s">
        <v>376</v>
      </c>
      <c r="HS42" t="s">
        <v>376</v>
      </c>
      <c r="HT42" t="s">
        <v>376</v>
      </c>
      <c r="HU42" t="s">
        <v>376</v>
      </c>
      <c r="HV42" t="s">
        <v>376</v>
      </c>
      <c r="HW42" t="s">
        <v>376</v>
      </c>
      <c r="HX42" t="s">
        <v>376</v>
      </c>
      <c r="HY42" t="s">
        <v>376</v>
      </c>
      <c r="HZ42" t="s">
        <v>376</v>
      </c>
      <c r="IA42" t="s">
        <v>376</v>
      </c>
      <c r="IB42" t="s">
        <v>376</v>
      </c>
      <c r="IC42" t="s">
        <v>376</v>
      </c>
      <c r="ID42" t="s">
        <v>376</v>
      </c>
      <c r="IE42" t="s">
        <v>376</v>
      </c>
      <c r="IF42" t="s">
        <v>376</v>
      </c>
      <c r="IG42" t="s">
        <v>376</v>
      </c>
      <c r="IH42" t="s">
        <v>376</v>
      </c>
      <c r="II42" t="s">
        <v>376</v>
      </c>
      <c r="IJ42" t="s">
        <v>376</v>
      </c>
      <c r="IK42" t="s">
        <v>376</v>
      </c>
      <c r="IL42" t="s">
        <v>376</v>
      </c>
      <c r="IM42" t="s">
        <v>376</v>
      </c>
      <c r="IN42" t="s">
        <v>376</v>
      </c>
      <c r="IO42" t="s">
        <v>376</v>
      </c>
      <c r="IP42" t="s">
        <v>376</v>
      </c>
      <c r="IQ42" t="s">
        <v>376</v>
      </c>
      <c r="IR42" t="s">
        <v>376</v>
      </c>
      <c r="IS42" t="s">
        <v>376</v>
      </c>
      <c r="IT42" t="s">
        <v>376</v>
      </c>
      <c r="IU42" t="s">
        <v>376</v>
      </c>
      <c r="IV42" t="s">
        <v>376</v>
      </c>
      <c r="IW42" t="s">
        <v>376</v>
      </c>
      <c r="IX42" t="s">
        <v>376</v>
      </c>
      <c r="IY42" t="s">
        <v>376</v>
      </c>
      <c r="IZ42" t="s">
        <v>376</v>
      </c>
      <c r="JA42" t="s">
        <v>376</v>
      </c>
      <c r="JB42" t="s">
        <v>376</v>
      </c>
      <c r="JC42" t="s">
        <v>376</v>
      </c>
      <c r="JD42" t="s">
        <v>376</v>
      </c>
      <c r="JE42" t="s">
        <v>376</v>
      </c>
      <c r="JF42" s="8">
        <f>AVERAGE(Tabla2[[#This Row],[Año]])</f>
        <v>2018</v>
      </c>
      <c r="JG42" s="8" t="s">
        <v>376</v>
      </c>
      <c r="JH42" s="8">
        <v>1</v>
      </c>
    </row>
    <row r="43" spans="1:268" x14ac:dyDescent="0.35">
      <c r="A43" s="33">
        <v>30</v>
      </c>
      <c r="B43" t="s">
        <v>308</v>
      </c>
      <c r="C43" t="s">
        <v>360</v>
      </c>
      <c r="D43">
        <v>303330072</v>
      </c>
      <c r="E43" t="s">
        <v>376</v>
      </c>
      <c r="F43" t="s">
        <v>376</v>
      </c>
      <c r="G43" t="s">
        <v>619</v>
      </c>
      <c r="H43" t="s">
        <v>432</v>
      </c>
      <c r="I43" t="s">
        <v>376</v>
      </c>
      <c r="J43" t="s">
        <v>376</v>
      </c>
      <c r="K43" t="s">
        <v>376</v>
      </c>
      <c r="L43" t="s">
        <v>376</v>
      </c>
      <c r="M43" t="s">
        <v>396</v>
      </c>
      <c r="N43" t="s">
        <v>636</v>
      </c>
      <c r="O43" t="s">
        <v>637</v>
      </c>
      <c r="P43">
        <v>88856460</v>
      </c>
      <c r="Q43" s="30" t="s">
        <v>638</v>
      </c>
      <c r="R43" t="s">
        <v>393</v>
      </c>
      <c r="S43" t="s">
        <v>393</v>
      </c>
      <c r="T43" t="s">
        <v>376</v>
      </c>
      <c r="U43" t="s">
        <v>409</v>
      </c>
      <c r="V43" t="s">
        <v>409</v>
      </c>
      <c r="W43" t="s">
        <v>376</v>
      </c>
      <c r="X43" t="s">
        <v>409</v>
      </c>
      <c r="Y43" t="s">
        <v>393</v>
      </c>
      <c r="Z43" t="s">
        <v>393</v>
      </c>
      <c r="AA43" t="s">
        <v>393</v>
      </c>
      <c r="AB43" t="s">
        <v>376</v>
      </c>
      <c r="AC43" t="s">
        <v>393</v>
      </c>
      <c r="AD43" t="s">
        <v>393</v>
      </c>
      <c r="AE43" t="s">
        <v>393</v>
      </c>
      <c r="AF43" t="s">
        <v>393</v>
      </c>
      <c r="AG43" t="s">
        <v>393</v>
      </c>
      <c r="AH43" t="s">
        <v>393</v>
      </c>
      <c r="AI43" t="s">
        <v>393</v>
      </c>
      <c r="AJ43" t="s">
        <v>393</v>
      </c>
      <c r="AK43" s="49">
        <v>0.05</v>
      </c>
      <c r="AL43">
        <v>15</v>
      </c>
      <c r="AM43" t="s">
        <v>378</v>
      </c>
      <c r="AN43" t="s">
        <v>393</v>
      </c>
      <c r="AO43" t="s">
        <v>393</v>
      </c>
      <c r="AP43" t="s">
        <v>639</v>
      </c>
      <c r="AQ43">
        <v>108000789</v>
      </c>
      <c r="AR43" t="s">
        <v>393</v>
      </c>
      <c r="AS43" t="s">
        <v>393</v>
      </c>
      <c r="AT43" t="s">
        <v>393</v>
      </c>
      <c r="AU43" t="s">
        <v>393</v>
      </c>
      <c r="AV43" t="s">
        <v>393</v>
      </c>
      <c r="AW43" t="s">
        <v>376</v>
      </c>
      <c r="AX43" t="s">
        <v>393</v>
      </c>
      <c r="AY43" t="s">
        <v>393</v>
      </c>
      <c r="AZ43" s="30" t="s">
        <v>640</v>
      </c>
      <c r="BA43">
        <v>84132255</v>
      </c>
      <c r="BB43" t="s">
        <v>376</v>
      </c>
      <c r="BC43" t="s">
        <v>376</v>
      </c>
      <c r="BD43" t="s">
        <v>376</v>
      </c>
      <c r="BE43" t="s">
        <v>376</v>
      </c>
      <c r="BF43" t="s">
        <v>376</v>
      </c>
      <c r="BG43" t="s">
        <v>376</v>
      </c>
      <c r="BH43" t="s">
        <v>376</v>
      </c>
      <c r="BI43" t="s">
        <v>376</v>
      </c>
      <c r="BJ43" t="s">
        <v>376</v>
      </c>
      <c r="BK43" t="s">
        <v>376</v>
      </c>
      <c r="BL43" t="s">
        <v>376</v>
      </c>
      <c r="BM43" t="s">
        <v>376</v>
      </c>
      <c r="BN43" t="s">
        <v>376</v>
      </c>
      <c r="BO43" t="s">
        <v>376</v>
      </c>
      <c r="BP43" t="s">
        <v>376</v>
      </c>
      <c r="BQ43" t="s">
        <v>376</v>
      </c>
      <c r="BR43" t="s">
        <v>376</v>
      </c>
      <c r="BS43" t="s">
        <v>376</v>
      </c>
      <c r="BT43" t="s">
        <v>376</v>
      </c>
      <c r="BU43" t="s">
        <v>376</v>
      </c>
      <c r="BV43" t="s">
        <v>376</v>
      </c>
      <c r="BW43" t="s">
        <v>376</v>
      </c>
      <c r="BX43" t="s">
        <v>376</v>
      </c>
      <c r="BY43" t="s">
        <v>376</v>
      </c>
      <c r="BZ43" t="s">
        <v>376</v>
      </c>
      <c r="CA43" t="s">
        <v>376</v>
      </c>
      <c r="CB43" t="s">
        <v>376</v>
      </c>
      <c r="CC43" t="s">
        <v>376</v>
      </c>
      <c r="CD43" t="s">
        <v>376</v>
      </c>
      <c r="CE43" t="s">
        <v>376</v>
      </c>
      <c r="CF43" t="s">
        <v>376</v>
      </c>
      <c r="CG43" t="s">
        <v>376</v>
      </c>
      <c r="CH43" t="s">
        <v>376</v>
      </c>
      <c r="CI43" t="s">
        <v>376</v>
      </c>
      <c r="CJ43" t="s">
        <v>376</v>
      </c>
      <c r="CK43" t="s">
        <v>376</v>
      </c>
      <c r="CL43" t="s">
        <v>376</v>
      </c>
      <c r="CM43" t="s">
        <v>376</v>
      </c>
      <c r="CN43" t="s">
        <v>376</v>
      </c>
      <c r="CO43" t="s">
        <v>376</v>
      </c>
      <c r="CP43" t="s">
        <v>376</v>
      </c>
      <c r="CQ43" t="s">
        <v>376</v>
      </c>
      <c r="CR43" t="s">
        <v>376</v>
      </c>
      <c r="CS43" t="s">
        <v>376</v>
      </c>
      <c r="CT43" t="s">
        <v>376</v>
      </c>
      <c r="CU43" t="s">
        <v>376</v>
      </c>
      <c r="CV43" t="s">
        <v>376</v>
      </c>
      <c r="CW43" t="s">
        <v>376</v>
      </c>
      <c r="CX43" t="s">
        <v>376</v>
      </c>
      <c r="CY43" t="s">
        <v>376</v>
      </c>
      <c r="CZ43" t="s">
        <v>376</v>
      </c>
      <c r="DA43" t="s">
        <v>376</v>
      </c>
      <c r="DB43" t="s">
        <v>376</v>
      </c>
      <c r="DC43" t="s">
        <v>376</v>
      </c>
      <c r="DD43" t="s">
        <v>376</v>
      </c>
      <c r="DE43" t="s">
        <v>376</v>
      </c>
      <c r="DF43" t="s">
        <v>376</v>
      </c>
      <c r="DG43" t="s">
        <v>376</v>
      </c>
      <c r="DH43" t="s">
        <v>376</v>
      </c>
      <c r="DI43" t="s">
        <v>376</v>
      </c>
      <c r="DJ43" t="s">
        <v>376</v>
      </c>
      <c r="DK43" t="s">
        <v>376</v>
      </c>
      <c r="DL43" t="s">
        <v>376</v>
      </c>
      <c r="DM43" t="s">
        <v>376</v>
      </c>
      <c r="DN43" t="s">
        <v>376</v>
      </c>
      <c r="DO43" t="s">
        <v>376</v>
      </c>
      <c r="DP43" t="s">
        <v>376</v>
      </c>
      <c r="DQ43" t="s">
        <v>376</v>
      </c>
      <c r="DR43" t="s">
        <v>376</v>
      </c>
      <c r="DS43" t="s">
        <v>376</v>
      </c>
      <c r="DT43" t="s">
        <v>376</v>
      </c>
      <c r="DU43" t="s">
        <v>376</v>
      </c>
      <c r="DV43" t="s">
        <v>376</v>
      </c>
      <c r="DW43" t="s">
        <v>376</v>
      </c>
      <c r="DX43" t="s">
        <v>376</v>
      </c>
      <c r="DY43" t="s">
        <v>376</v>
      </c>
      <c r="DZ43" t="s">
        <v>376</v>
      </c>
      <c r="EA43" t="s">
        <v>376</v>
      </c>
      <c r="EB43" t="s">
        <v>376</v>
      </c>
      <c r="EC43" t="s">
        <v>376</v>
      </c>
      <c r="ED43" t="s">
        <v>376</v>
      </c>
      <c r="EE43" t="s">
        <v>376</v>
      </c>
      <c r="EF43" t="s">
        <v>376</v>
      </c>
      <c r="EG43" t="s">
        <v>376</v>
      </c>
      <c r="EH43" t="s">
        <v>641</v>
      </c>
      <c r="EI43" t="s">
        <v>382</v>
      </c>
      <c r="EJ43" s="8">
        <v>2019</v>
      </c>
      <c r="EK43" t="s">
        <v>406</v>
      </c>
      <c r="EL43" t="s">
        <v>385</v>
      </c>
      <c r="EM43" t="s">
        <v>508</v>
      </c>
      <c r="EN43" t="s">
        <v>393</v>
      </c>
      <c r="EO43" t="s">
        <v>376</v>
      </c>
      <c r="EP43" t="s">
        <v>393</v>
      </c>
      <c r="EQ43" t="s">
        <v>393</v>
      </c>
      <c r="ER43" t="s">
        <v>393</v>
      </c>
      <c r="ES43" t="s">
        <v>376</v>
      </c>
      <c r="ET43" t="s">
        <v>376</v>
      </c>
      <c r="EU43" t="s">
        <v>393</v>
      </c>
      <c r="EV43" t="s">
        <v>393</v>
      </c>
      <c r="EW43" t="s">
        <v>401</v>
      </c>
      <c r="EX43" t="s">
        <v>376</v>
      </c>
      <c r="EY43" t="s">
        <v>376</v>
      </c>
      <c r="EZ43" t="s">
        <v>376</v>
      </c>
      <c r="FA43" t="s">
        <v>376</v>
      </c>
      <c r="FB43" t="s">
        <v>376</v>
      </c>
      <c r="FC43" t="s">
        <v>376</v>
      </c>
      <c r="FD43" t="s">
        <v>376</v>
      </c>
      <c r="FE43" t="s">
        <v>376</v>
      </c>
      <c r="FF43" t="s">
        <v>376</v>
      </c>
      <c r="FG43" t="s">
        <v>376</v>
      </c>
      <c r="FH43" t="s">
        <v>376</v>
      </c>
      <c r="FI43" t="s">
        <v>376</v>
      </c>
      <c r="FJ43" t="s">
        <v>376</v>
      </c>
      <c r="FK43" t="s">
        <v>376</v>
      </c>
      <c r="FL43" t="s">
        <v>376</v>
      </c>
      <c r="FM43" t="s">
        <v>376</v>
      </c>
      <c r="FN43" t="s">
        <v>376</v>
      </c>
      <c r="FO43" t="s">
        <v>376</v>
      </c>
      <c r="FP43" t="s">
        <v>376</v>
      </c>
      <c r="FQ43" t="s">
        <v>376</v>
      </c>
      <c r="FR43" t="s">
        <v>376</v>
      </c>
      <c r="FS43" t="s">
        <v>376</v>
      </c>
      <c r="FT43" t="s">
        <v>376</v>
      </c>
      <c r="FU43" t="s">
        <v>376</v>
      </c>
      <c r="FV43" t="s">
        <v>376</v>
      </c>
      <c r="FW43" t="s">
        <v>376</v>
      </c>
      <c r="FX43" t="s">
        <v>376</v>
      </c>
      <c r="FY43" t="s">
        <v>376</v>
      </c>
      <c r="FZ43" t="s">
        <v>376</v>
      </c>
      <c r="GA43" t="s">
        <v>376</v>
      </c>
      <c r="GB43" t="s">
        <v>376</v>
      </c>
      <c r="GC43" t="s">
        <v>376</v>
      </c>
      <c r="GD43" t="s">
        <v>376</v>
      </c>
      <c r="GE43" t="s">
        <v>376</v>
      </c>
      <c r="GF43" t="s">
        <v>376</v>
      </c>
      <c r="GG43" t="s">
        <v>376</v>
      </c>
      <c r="GH43" t="s">
        <v>376</v>
      </c>
      <c r="GI43" t="s">
        <v>376</v>
      </c>
      <c r="GJ43" t="s">
        <v>376</v>
      </c>
      <c r="GK43" t="s">
        <v>376</v>
      </c>
      <c r="GL43" t="s">
        <v>376</v>
      </c>
      <c r="GM43" t="s">
        <v>376</v>
      </c>
      <c r="GN43" t="s">
        <v>376</v>
      </c>
      <c r="GO43" t="s">
        <v>376</v>
      </c>
      <c r="GP43" t="s">
        <v>376</v>
      </c>
      <c r="GQ43" t="s">
        <v>376</v>
      </c>
      <c r="GR43" t="s">
        <v>376</v>
      </c>
      <c r="GS43" t="s">
        <v>376</v>
      </c>
      <c r="GT43" t="s">
        <v>376</v>
      </c>
      <c r="GU43" t="s">
        <v>376</v>
      </c>
      <c r="GV43" t="s">
        <v>376</v>
      </c>
      <c r="GW43" t="s">
        <v>376</v>
      </c>
      <c r="GX43" t="s">
        <v>376</v>
      </c>
      <c r="GY43" t="s">
        <v>376</v>
      </c>
      <c r="GZ43" t="s">
        <v>376</v>
      </c>
      <c r="HA43" t="s">
        <v>376</v>
      </c>
      <c r="HB43" t="s">
        <v>376</v>
      </c>
      <c r="HC43" t="s">
        <v>376</v>
      </c>
      <c r="HD43" t="s">
        <v>376</v>
      </c>
      <c r="HE43" t="s">
        <v>376</v>
      </c>
      <c r="HF43" t="s">
        <v>376</v>
      </c>
      <c r="HG43" t="s">
        <v>376</v>
      </c>
      <c r="HH43" t="s">
        <v>376</v>
      </c>
      <c r="HI43" t="s">
        <v>376</v>
      </c>
      <c r="HJ43" t="s">
        <v>376</v>
      </c>
      <c r="HK43" t="s">
        <v>376</v>
      </c>
      <c r="HL43" t="s">
        <v>376</v>
      </c>
      <c r="HM43" t="s">
        <v>376</v>
      </c>
      <c r="HN43" t="s">
        <v>376</v>
      </c>
      <c r="HO43" t="s">
        <v>376</v>
      </c>
      <c r="HP43" t="s">
        <v>376</v>
      </c>
      <c r="HQ43" t="s">
        <v>376</v>
      </c>
      <c r="HR43" t="s">
        <v>376</v>
      </c>
      <c r="HS43" t="s">
        <v>376</v>
      </c>
      <c r="HT43" t="s">
        <v>376</v>
      </c>
      <c r="HU43" t="s">
        <v>376</v>
      </c>
      <c r="HV43" t="s">
        <v>376</v>
      </c>
      <c r="HW43" t="s">
        <v>376</v>
      </c>
      <c r="HX43" t="s">
        <v>376</v>
      </c>
      <c r="HY43" t="s">
        <v>376</v>
      </c>
      <c r="HZ43" t="s">
        <v>376</v>
      </c>
      <c r="IA43" t="s">
        <v>376</v>
      </c>
      <c r="IB43" t="s">
        <v>376</v>
      </c>
      <c r="IC43" t="s">
        <v>376</v>
      </c>
      <c r="ID43" t="s">
        <v>376</v>
      </c>
      <c r="IE43" t="s">
        <v>376</v>
      </c>
      <c r="IF43" t="s">
        <v>376</v>
      </c>
      <c r="IG43" t="s">
        <v>376</v>
      </c>
      <c r="IH43" t="s">
        <v>376</v>
      </c>
      <c r="II43" t="s">
        <v>376</v>
      </c>
      <c r="IJ43" t="s">
        <v>376</v>
      </c>
      <c r="IK43" t="s">
        <v>376</v>
      </c>
      <c r="IL43" t="s">
        <v>376</v>
      </c>
      <c r="IM43" t="s">
        <v>376</v>
      </c>
      <c r="IN43" t="s">
        <v>376</v>
      </c>
      <c r="IO43" t="s">
        <v>376</v>
      </c>
      <c r="IP43" t="s">
        <v>376</v>
      </c>
      <c r="IQ43" t="s">
        <v>376</v>
      </c>
      <c r="IR43" t="s">
        <v>376</v>
      </c>
      <c r="IS43" t="s">
        <v>376</v>
      </c>
      <c r="IT43" t="s">
        <v>376</v>
      </c>
      <c r="IU43" t="s">
        <v>376</v>
      </c>
      <c r="IV43" t="s">
        <v>376</v>
      </c>
      <c r="IW43" t="s">
        <v>376</v>
      </c>
      <c r="IX43" t="s">
        <v>376</v>
      </c>
      <c r="IY43" t="s">
        <v>376</v>
      </c>
      <c r="IZ43" t="s">
        <v>376</v>
      </c>
      <c r="JA43" t="s">
        <v>376</v>
      </c>
      <c r="JB43" t="s">
        <v>376</v>
      </c>
      <c r="JC43" t="s">
        <v>376</v>
      </c>
      <c r="JD43" t="s">
        <v>376</v>
      </c>
      <c r="JE43" t="s">
        <v>376</v>
      </c>
      <c r="JF43" s="8">
        <f>AVERAGE(Tabla2[[#This Row],[Año]])</f>
        <v>2019</v>
      </c>
      <c r="JG43" s="8" t="s">
        <v>376</v>
      </c>
      <c r="JH43" s="8">
        <v>1</v>
      </c>
    </row>
    <row r="44" spans="1:268" x14ac:dyDescent="0.35">
      <c r="A44" s="33">
        <v>31</v>
      </c>
      <c r="B44" t="s">
        <v>642</v>
      </c>
      <c r="C44" t="s">
        <v>360</v>
      </c>
      <c r="D44">
        <v>700940776</v>
      </c>
      <c r="E44" t="s">
        <v>376</v>
      </c>
      <c r="F44" t="s">
        <v>376</v>
      </c>
      <c r="G44" t="s">
        <v>643</v>
      </c>
      <c r="H44" t="s">
        <v>516</v>
      </c>
      <c r="I44" t="s">
        <v>376</v>
      </c>
      <c r="J44" t="s">
        <v>376</v>
      </c>
      <c r="K44" t="s">
        <v>376</v>
      </c>
      <c r="L44" t="s">
        <v>376</v>
      </c>
      <c r="M44" t="s">
        <v>504</v>
      </c>
      <c r="N44">
        <v>933366049</v>
      </c>
      <c r="O44" t="s">
        <v>644</v>
      </c>
      <c r="P44" t="s">
        <v>645</v>
      </c>
      <c r="Q44" s="30" t="s">
        <v>646</v>
      </c>
      <c r="R44" t="s">
        <v>393</v>
      </c>
      <c r="S44" t="s">
        <v>393</v>
      </c>
      <c r="T44" t="s">
        <v>376</v>
      </c>
      <c r="U44" t="s">
        <v>409</v>
      </c>
      <c r="V44" t="s">
        <v>409</v>
      </c>
      <c r="W44" t="s">
        <v>376</v>
      </c>
      <c r="X44" t="s">
        <v>410</v>
      </c>
      <c r="Y44" t="s">
        <v>393</v>
      </c>
      <c r="Z44" t="s">
        <v>393</v>
      </c>
      <c r="AA44" t="s">
        <v>393</v>
      </c>
      <c r="AB44" t="s">
        <v>376</v>
      </c>
      <c r="AC44" t="s">
        <v>393</v>
      </c>
      <c r="AD44" t="s">
        <v>393</v>
      </c>
      <c r="AE44" t="s">
        <v>393</v>
      </c>
      <c r="AF44" t="s">
        <v>393</v>
      </c>
      <c r="AG44" t="s">
        <v>393</v>
      </c>
      <c r="AH44" t="s">
        <v>393</v>
      </c>
      <c r="AI44" t="s">
        <v>393</v>
      </c>
      <c r="AJ44" t="s">
        <v>393</v>
      </c>
      <c r="AK44" s="49">
        <v>0</v>
      </c>
      <c r="AL44">
        <v>7</v>
      </c>
      <c r="AM44" t="s">
        <v>378</v>
      </c>
      <c r="AN44" t="s">
        <v>393</v>
      </c>
      <c r="AO44" t="s">
        <v>393</v>
      </c>
      <c r="AP44" t="s">
        <v>376</v>
      </c>
      <c r="AQ44" t="s">
        <v>376</v>
      </c>
      <c r="AR44" t="s">
        <v>376</v>
      </c>
      <c r="AS44" t="s">
        <v>376</v>
      </c>
      <c r="AT44" t="s">
        <v>376</v>
      </c>
      <c r="AU44" t="s">
        <v>376</v>
      </c>
      <c r="AV44" t="s">
        <v>376</v>
      </c>
      <c r="AW44" t="s">
        <v>376</v>
      </c>
      <c r="AX44" t="s">
        <v>376</v>
      </c>
      <c r="AY44" t="s">
        <v>376</v>
      </c>
      <c r="AZ44" t="s">
        <v>376</v>
      </c>
      <c r="BA44" t="s">
        <v>376</v>
      </c>
      <c r="BB44" t="s">
        <v>376</v>
      </c>
      <c r="BC44" t="s">
        <v>376</v>
      </c>
      <c r="BD44" t="s">
        <v>376</v>
      </c>
      <c r="BE44" t="s">
        <v>376</v>
      </c>
      <c r="BF44" t="s">
        <v>376</v>
      </c>
      <c r="BG44" t="s">
        <v>376</v>
      </c>
      <c r="BH44" t="s">
        <v>376</v>
      </c>
      <c r="BI44" t="s">
        <v>376</v>
      </c>
      <c r="BJ44" t="s">
        <v>376</v>
      </c>
      <c r="BK44" t="s">
        <v>376</v>
      </c>
      <c r="BL44" t="s">
        <v>376</v>
      </c>
      <c r="BM44" t="s">
        <v>376</v>
      </c>
      <c r="BN44" t="s">
        <v>376</v>
      </c>
      <c r="BO44" t="s">
        <v>376</v>
      </c>
      <c r="BP44" t="s">
        <v>376</v>
      </c>
      <c r="BQ44" t="s">
        <v>376</v>
      </c>
      <c r="BR44" t="s">
        <v>376</v>
      </c>
      <c r="BS44" t="s">
        <v>376</v>
      </c>
      <c r="BT44" t="s">
        <v>376</v>
      </c>
      <c r="BU44" t="s">
        <v>376</v>
      </c>
      <c r="BV44" t="s">
        <v>376</v>
      </c>
      <c r="BW44" t="s">
        <v>376</v>
      </c>
      <c r="BX44" t="s">
        <v>376</v>
      </c>
      <c r="BY44" t="s">
        <v>376</v>
      </c>
      <c r="BZ44" t="s">
        <v>376</v>
      </c>
      <c r="CA44" t="s">
        <v>376</v>
      </c>
      <c r="CB44" t="s">
        <v>376</v>
      </c>
      <c r="CC44" t="s">
        <v>376</v>
      </c>
      <c r="CD44" t="s">
        <v>376</v>
      </c>
      <c r="CE44" t="s">
        <v>376</v>
      </c>
      <c r="CF44" t="s">
        <v>376</v>
      </c>
      <c r="CG44" t="s">
        <v>376</v>
      </c>
      <c r="CH44" t="s">
        <v>376</v>
      </c>
      <c r="CI44" t="s">
        <v>376</v>
      </c>
      <c r="CJ44" t="s">
        <v>376</v>
      </c>
      <c r="CK44" t="s">
        <v>376</v>
      </c>
      <c r="CL44" t="s">
        <v>376</v>
      </c>
      <c r="CM44" t="s">
        <v>376</v>
      </c>
      <c r="CN44" t="s">
        <v>376</v>
      </c>
      <c r="CO44" t="s">
        <v>376</v>
      </c>
      <c r="CP44" t="s">
        <v>376</v>
      </c>
      <c r="CQ44" t="s">
        <v>376</v>
      </c>
      <c r="CR44" t="s">
        <v>376</v>
      </c>
      <c r="CS44" t="s">
        <v>376</v>
      </c>
      <c r="CT44" t="s">
        <v>376</v>
      </c>
      <c r="CU44" t="s">
        <v>376</v>
      </c>
      <c r="CV44" t="s">
        <v>376</v>
      </c>
      <c r="CW44" t="s">
        <v>376</v>
      </c>
      <c r="CX44" t="s">
        <v>376</v>
      </c>
      <c r="CY44" t="s">
        <v>376</v>
      </c>
      <c r="CZ44" t="s">
        <v>376</v>
      </c>
      <c r="DA44" t="s">
        <v>376</v>
      </c>
      <c r="DB44" t="s">
        <v>376</v>
      </c>
      <c r="DC44" t="s">
        <v>376</v>
      </c>
      <c r="DD44" t="s">
        <v>376</v>
      </c>
      <c r="DE44" t="s">
        <v>376</v>
      </c>
      <c r="DF44" t="s">
        <v>376</v>
      </c>
      <c r="DG44" t="s">
        <v>376</v>
      </c>
      <c r="DH44" t="s">
        <v>376</v>
      </c>
      <c r="DI44" t="s">
        <v>376</v>
      </c>
      <c r="DJ44" t="s">
        <v>376</v>
      </c>
      <c r="DK44" t="s">
        <v>376</v>
      </c>
      <c r="DL44" t="s">
        <v>376</v>
      </c>
      <c r="DM44" t="s">
        <v>376</v>
      </c>
      <c r="DN44" t="s">
        <v>376</v>
      </c>
      <c r="DO44" t="s">
        <v>376</v>
      </c>
      <c r="DP44" t="s">
        <v>376</v>
      </c>
      <c r="DQ44" t="s">
        <v>376</v>
      </c>
      <c r="DR44" t="s">
        <v>376</v>
      </c>
      <c r="DS44" t="s">
        <v>376</v>
      </c>
      <c r="DT44" t="s">
        <v>376</v>
      </c>
      <c r="DU44" t="s">
        <v>376</v>
      </c>
      <c r="DV44" t="s">
        <v>376</v>
      </c>
      <c r="DW44" t="s">
        <v>376</v>
      </c>
      <c r="DX44" t="s">
        <v>376</v>
      </c>
      <c r="DY44" t="s">
        <v>376</v>
      </c>
      <c r="DZ44" t="s">
        <v>376</v>
      </c>
      <c r="EA44" t="s">
        <v>376</v>
      </c>
      <c r="EB44" t="s">
        <v>376</v>
      </c>
      <c r="EC44" t="s">
        <v>376</v>
      </c>
      <c r="ED44" t="s">
        <v>376</v>
      </c>
      <c r="EE44" t="s">
        <v>376</v>
      </c>
      <c r="EF44" t="s">
        <v>376</v>
      </c>
      <c r="EG44" t="s">
        <v>376</v>
      </c>
      <c r="EH44" t="s">
        <v>647</v>
      </c>
      <c r="EI44" t="s">
        <v>461</v>
      </c>
      <c r="EJ44" s="8">
        <v>2023</v>
      </c>
      <c r="EK44" t="s">
        <v>406</v>
      </c>
      <c r="EL44" t="s">
        <v>385</v>
      </c>
      <c r="EM44" t="s">
        <v>648</v>
      </c>
      <c r="EN44" t="s">
        <v>406</v>
      </c>
      <c r="EO44" t="s">
        <v>649</v>
      </c>
      <c r="EP44" t="s">
        <v>393</v>
      </c>
      <c r="EQ44" t="s">
        <v>393</v>
      </c>
      <c r="ER44" t="s">
        <v>376</v>
      </c>
      <c r="ES44" t="s">
        <v>393</v>
      </c>
      <c r="ET44" t="s">
        <v>406</v>
      </c>
      <c r="EU44" t="s">
        <v>393</v>
      </c>
      <c r="EV44" t="s">
        <v>393</v>
      </c>
      <c r="EW44" t="s">
        <v>401</v>
      </c>
      <c r="EX44" t="s">
        <v>376</v>
      </c>
      <c r="EY44" t="s">
        <v>376</v>
      </c>
      <c r="EZ44" t="s">
        <v>376</v>
      </c>
      <c r="FA44" t="s">
        <v>376</v>
      </c>
      <c r="FB44" t="s">
        <v>376</v>
      </c>
      <c r="FC44" t="s">
        <v>376</v>
      </c>
      <c r="FD44" t="s">
        <v>376</v>
      </c>
      <c r="FE44" t="s">
        <v>376</v>
      </c>
      <c r="FF44" t="s">
        <v>376</v>
      </c>
      <c r="FG44" t="s">
        <v>376</v>
      </c>
      <c r="FH44" t="s">
        <v>376</v>
      </c>
      <c r="FI44" t="s">
        <v>376</v>
      </c>
      <c r="FJ44" t="s">
        <v>376</v>
      </c>
      <c r="FK44" t="s">
        <v>376</v>
      </c>
      <c r="FL44" t="s">
        <v>376</v>
      </c>
      <c r="FM44" t="s">
        <v>376</v>
      </c>
      <c r="FN44" t="s">
        <v>376</v>
      </c>
      <c r="FO44" t="s">
        <v>376</v>
      </c>
      <c r="FP44" t="s">
        <v>376</v>
      </c>
      <c r="FQ44" t="s">
        <v>376</v>
      </c>
      <c r="FR44" t="s">
        <v>376</v>
      </c>
      <c r="FS44" t="s">
        <v>376</v>
      </c>
      <c r="FT44" t="s">
        <v>376</v>
      </c>
      <c r="FU44" t="s">
        <v>376</v>
      </c>
      <c r="FV44" t="s">
        <v>376</v>
      </c>
      <c r="FW44" t="s">
        <v>376</v>
      </c>
      <c r="FX44" t="s">
        <v>376</v>
      </c>
      <c r="FY44" t="s">
        <v>376</v>
      </c>
      <c r="FZ44" t="s">
        <v>376</v>
      </c>
      <c r="GA44" t="s">
        <v>376</v>
      </c>
      <c r="GB44" t="s">
        <v>376</v>
      </c>
      <c r="GC44" t="s">
        <v>376</v>
      </c>
      <c r="GD44" t="s">
        <v>376</v>
      </c>
      <c r="GE44" t="s">
        <v>376</v>
      </c>
      <c r="GF44" t="s">
        <v>376</v>
      </c>
      <c r="GG44" t="s">
        <v>376</v>
      </c>
      <c r="GH44" t="s">
        <v>376</v>
      </c>
      <c r="GI44" t="s">
        <v>376</v>
      </c>
      <c r="GJ44" t="s">
        <v>376</v>
      </c>
      <c r="GK44" t="s">
        <v>376</v>
      </c>
      <c r="GL44" t="s">
        <v>376</v>
      </c>
      <c r="GM44" t="s">
        <v>376</v>
      </c>
      <c r="GN44" t="s">
        <v>376</v>
      </c>
      <c r="GO44" t="s">
        <v>376</v>
      </c>
      <c r="GP44" t="s">
        <v>376</v>
      </c>
      <c r="GQ44" t="s">
        <v>376</v>
      </c>
      <c r="GR44" t="s">
        <v>376</v>
      </c>
      <c r="GS44" t="s">
        <v>376</v>
      </c>
      <c r="GT44" t="s">
        <v>376</v>
      </c>
      <c r="GU44" t="s">
        <v>376</v>
      </c>
      <c r="GV44" t="s">
        <v>376</v>
      </c>
      <c r="GW44" t="s">
        <v>376</v>
      </c>
      <c r="GX44" t="s">
        <v>376</v>
      </c>
      <c r="GY44" t="s">
        <v>376</v>
      </c>
      <c r="GZ44" t="s">
        <v>376</v>
      </c>
      <c r="HA44" t="s">
        <v>376</v>
      </c>
      <c r="HB44" t="s">
        <v>376</v>
      </c>
      <c r="HC44" t="s">
        <v>376</v>
      </c>
      <c r="HD44" t="s">
        <v>376</v>
      </c>
      <c r="HE44" t="s">
        <v>376</v>
      </c>
      <c r="HF44" t="s">
        <v>376</v>
      </c>
      <c r="HG44" t="s">
        <v>376</v>
      </c>
      <c r="HH44" t="s">
        <v>376</v>
      </c>
      <c r="HI44" t="s">
        <v>376</v>
      </c>
      <c r="HJ44" t="s">
        <v>376</v>
      </c>
      <c r="HK44" t="s">
        <v>376</v>
      </c>
      <c r="HL44" t="s">
        <v>376</v>
      </c>
      <c r="HM44" t="s">
        <v>376</v>
      </c>
      <c r="HN44" t="s">
        <v>376</v>
      </c>
      <c r="HO44" t="s">
        <v>376</v>
      </c>
      <c r="HP44" t="s">
        <v>376</v>
      </c>
      <c r="HQ44" t="s">
        <v>376</v>
      </c>
      <c r="HR44" t="s">
        <v>376</v>
      </c>
      <c r="HS44" t="s">
        <v>376</v>
      </c>
      <c r="HT44" t="s">
        <v>376</v>
      </c>
      <c r="HU44" t="s">
        <v>376</v>
      </c>
      <c r="HV44" t="s">
        <v>376</v>
      </c>
      <c r="HW44" t="s">
        <v>376</v>
      </c>
      <c r="HX44" t="s">
        <v>376</v>
      </c>
      <c r="HY44" t="s">
        <v>376</v>
      </c>
      <c r="HZ44" t="s">
        <v>376</v>
      </c>
      <c r="IA44" t="s">
        <v>376</v>
      </c>
      <c r="IB44" t="s">
        <v>376</v>
      </c>
      <c r="IC44" t="s">
        <v>376</v>
      </c>
      <c r="ID44" t="s">
        <v>376</v>
      </c>
      <c r="IE44" t="s">
        <v>376</v>
      </c>
      <c r="IF44" t="s">
        <v>376</v>
      </c>
      <c r="IG44" t="s">
        <v>376</v>
      </c>
      <c r="IH44" t="s">
        <v>376</v>
      </c>
      <c r="II44" t="s">
        <v>376</v>
      </c>
      <c r="IJ44" t="s">
        <v>376</v>
      </c>
      <c r="IK44" t="s">
        <v>376</v>
      </c>
      <c r="IL44" t="s">
        <v>376</v>
      </c>
      <c r="IM44" t="s">
        <v>376</v>
      </c>
      <c r="IN44" t="s">
        <v>376</v>
      </c>
      <c r="IO44" t="s">
        <v>376</v>
      </c>
      <c r="IP44" t="s">
        <v>376</v>
      </c>
      <c r="IQ44" t="s">
        <v>376</v>
      </c>
      <c r="IR44" t="s">
        <v>376</v>
      </c>
      <c r="IS44" t="s">
        <v>376</v>
      </c>
      <c r="IT44" t="s">
        <v>376</v>
      </c>
      <c r="IU44" t="s">
        <v>376</v>
      </c>
      <c r="IV44" t="s">
        <v>376</v>
      </c>
      <c r="IW44" t="s">
        <v>376</v>
      </c>
      <c r="IX44" t="s">
        <v>376</v>
      </c>
      <c r="IY44" t="s">
        <v>376</v>
      </c>
      <c r="IZ44" t="s">
        <v>376</v>
      </c>
      <c r="JA44" t="s">
        <v>376</v>
      </c>
      <c r="JB44" t="s">
        <v>376</v>
      </c>
      <c r="JC44" t="s">
        <v>376</v>
      </c>
      <c r="JD44" t="s">
        <v>376</v>
      </c>
      <c r="JE44" t="s">
        <v>376</v>
      </c>
      <c r="JF44" s="8" t="s">
        <v>376</v>
      </c>
      <c r="JG44" s="8">
        <f>AVERAGE(Tabla2[[#This Row],[Año]])</f>
        <v>2023</v>
      </c>
      <c r="JH44" s="8">
        <v>1</v>
      </c>
    </row>
    <row r="45" spans="1:268" x14ac:dyDescent="0.35">
      <c r="A45" s="33">
        <v>32</v>
      </c>
      <c r="B45" t="s">
        <v>309</v>
      </c>
      <c r="C45" t="s">
        <v>360</v>
      </c>
      <c r="D45">
        <v>204770898</v>
      </c>
      <c r="E45" t="s">
        <v>376</v>
      </c>
      <c r="F45" t="s">
        <v>376</v>
      </c>
      <c r="G45" t="s">
        <v>650</v>
      </c>
      <c r="H45" t="s">
        <v>651</v>
      </c>
      <c r="I45" t="s">
        <v>376</v>
      </c>
      <c r="J45" t="s">
        <v>376</v>
      </c>
      <c r="K45" t="s">
        <v>376</v>
      </c>
      <c r="L45" t="s">
        <v>376</v>
      </c>
      <c r="M45" t="s">
        <v>396</v>
      </c>
      <c r="N45" t="s">
        <v>652</v>
      </c>
      <c r="O45" t="s">
        <v>653</v>
      </c>
      <c r="P45" t="s">
        <v>654</v>
      </c>
      <c r="Q45" s="30" t="s">
        <v>655</v>
      </c>
      <c r="R45" t="s">
        <v>393</v>
      </c>
      <c r="S45" t="s">
        <v>393</v>
      </c>
      <c r="T45" t="s">
        <v>376</v>
      </c>
      <c r="U45" t="s">
        <v>409</v>
      </c>
      <c r="V45" t="s">
        <v>409</v>
      </c>
      <c r="W45" t="s">
        <v>376</v>
      </c>
      <c r="X45" t="s">
        <v>410</v>
      </c>
      <c r="Y45" t="s">
        <v>393</v>
      </c>
      <c r="Z45" t="s">
        <v>393</v>
      </c>
      <c r="AA45" t="s">
        <v>393</v>
      </c>
      <c r="AB45" t="s">
        <v>376</v>
      </c>
      <c r="AC45" t="s">
        <v>393</v>
      </c>
      <c r="AD45" t="s">
        <v>393</v>
      </c>
      <c r="AE45" t="s">
        <v>393</v>
      </c>
      <c r="AF45" t="s">
        <v>393</v>
      </c>
      <c r="AG45" t="s">
        <v>393</v>
      </c>
      <c r="AH45" t="s">
        <v>393</v>
      </c>
      <c r="AI45" t="s">
        <v>393</v>
      </c>
      <c r="AJ45" t="s">
        <v>393</v>
      </c>
      <c r="AK45" s="49">
        <v>0.05</v>
      </c>
      <c r="AL45">
        <v>14</v>
      </c>
      <c r="AM45" t="s">
        <v>393</v>
      </c>
      <c r="AN45" t="s">
        <v>393</v>
      </c>
      <c r="AO45" t="s">
        <v>393</v>
      </c>
      <c r="AP45" t="s">
        <v>376</v>
      </c>
      <c r="AQ45" t="s">
        <v>376</v>
      </c>
      <c r="AR45" t="s">
        <v>376</v>
      </c>
      <c r="AS45" t="s">
        <v>376</v>
      </c>
      <c r="AT45" t="s">
        <v>376</v>
      </c>
      <c r="AU45" t="s">
        <v>376</v>
      </c>
      <c r="AV45" t="s">
        <v>376</v>
      </c>
      <c r="AW45" t="s">
        <v>376</v>
      </c>
      <c r="AX45" t="s">
        <v>376</v>
      </c>
      <c r="AY45" t="s">
        <v>376</v>
      </c>
      <c r="AZ45" t="s">
        <v>376</v>
      </c>
      <c r="BA45" t="s">
        <v>376</v>
      </c>
      <c r="BB45" t="s">
        <v>376</v>
      </c>
      <c r="BC45" t="s">
        <v>376</v>
      </c>
      <c r="BD45" t="s">
        <v>376</v>
      </c>
      <c r="BE45" t="s">
        <v>376</v>
      </c>
      <c r="BF45" t="s">
        <v>376</v>
      </c>
      <c r="BG45" t="s">
        <v>376</v>
      </c>
      <c r="BH45" t="s">
        <v>376</v>
      </c>
      <c r="BI45" t="s">
        <v>376</v>
      </c>
      <c r="BJ45" t="s">
        <v>376</v>
      </c>
      <c r="BK45" t="s">
        <v>376</v>
      </c>
      <c r="BL45" t="s">
        <v>376</v>
      </c>
      <c r="BM45" t="s">
        <v>376</v>
      </c>
      <c r="BN45" t="s">
        <v>376</v>
      </c>
      <c r="BO45" t="s">
        <v>376</v>
      </c>
      <c r="BP45" t="s">
        <v>376</v>
      </c>
      <c r="BQ45" t="s">
        <v>376</v>
      </c>
      <c r="BR45" t="s">
        <v>376</v>
      </c>
      <c r="BS45" t="s">
        <v>376</v>
      </c>
      <c r="BT45" t="s">
        <v>376</v>
      </c>
      <c r="BU45" t="s">
        <v>376</v>
      </c>
      <c r="BV45" t="s">
        <v>376</v>
      </c>
      <c r="BW45" t="s">
        <v>376</v>
      </c>
      <c r="BX45" t="s">
        <v>376</v>
      </c>
      <c r="BY45" t="s">
        <v>376</v>
      </c>
      <c r="BZ45" t="s">
        <v>376</v>
      </c>
      <c r="CA45" t="s">
        <v>376</v>
      </c>
      <c r="CB45" t="s">
        <v>376</v>
      </c>
      <c r="CC45" t="s">
        <v>376</v>
      </c>
      <c r="CD45" t="s">
        <v>376</v>
      </c>
      <c r="CE45" t="s">
        <v>376</v>
      </c>
      <c r="CF45" t="s">
        <v>376</v>
      </c>
      <c r="CG45" t="s">
        <v>376</v>
      </c>
      <c r="CH45" t="s">
        <v>376</v>
      </c>
      <c r="CI45" t="s">
        <v>376</v>
      </c>
      <c r="CJ45" t="s">
        <v>376</v>
      </c>
      <c r="CK45" t="s">
        <v>376</v>
      </c>
      <c r="CL45" t="s">
        <v>376</v>
      </c>
      <c r="CM45" t="s">
        <v>376</v>
      </c>
      <c r="CN45" t="s">
        <v>376</v>
      </c>
      <c r="CO45" t="s">
        <v>376</v>
      </c>
      <c r="CP45" t="s">
        <v>376</v>
      </c>
      <c r="CQ45" t="s">
        <v>376</v>
      </c>
      <c r="CR45" t="s">
        <v>376</v>
      </c>
      <c r="CS45" t="s">
        <v>376</v>
      </c>
      <c r="CT45" t="s">
        <v>376</v>
      </c>
      <c r="CU45" t="s">
        <v>376</v>
      </c>
      <c r="CV45" t="s">
        <v>376</v>
      </c>
      <c r="CW45" t="s">
        <v>376</v>
      </c>
      <c r="CX45" t="s">
        <v>376</v>
      </c>
      <c r="CY45" t="s">
        <v>376</v>
      </c>
      <c r="CZ45" t="s">
        <v>376</v>
      </c>
      <c r="DA45" t="s">
        <v>376</v>
      </c>
      <c r="DB45" t="s">
        <v>376</v>
      </c>
      <c r="DC45" t="s">
        <v>376</v>
      </c>
      <c r="DD45" t="s">
        <v>376</v>
      </c>
      <c r="DE45" t="s">
        <v>376</v>
      </c>
      <c r="DF45" t="s">
        <v>376</v>
      </c>
      <c r="DG45" t="s">
        <v>376</v>
      </c>
      <c r="DH45" t="s">
        <v>376</v>
      </c>
      <c r="DI45" t="s">
        <v>376</v>
      </c>
      <c r="DJ45" t="s">
        <v>376</v>
      </c>
      <c r="DK45" t="s">
        <v>376</v>
      </c>
      <c r="DL45" t="s">
        <v>376</v>
      </c>
      <c r="DM45" t="s">
        <v>376</v>
      </c>
      <c r="DN45" t="s">
        <v>376</v>
      </c>
      <c r="DO45" t="s">
        <v>376</v>
      </c>
      <c r="DP45" t="s">
        <v>376</v>
      </c>
      <c r="DQ45" t="s">
        <v>376</v>
      </c>
      <c r="DR45" t="s">
        <v>376</v>
      </c>
      <c r="DS45" t="s">
        <v>376</v>
      </c>
      <c r="DT45" t="s">
        <v>376</v>
      </c>
      <c r="DU45" t="s">
        <v>376</v>
      </c>
      <c r="DV45" t="s">
        <v>376</v>
      </c>
      <c r="DW45" t="s">
        <v>376</v>
      </c>
      <c r="DX45" t="s">
        <v>376</v>
      </c>
      <c r="DY45" t="s">
        <v>376</v>
      </c>
      <c r="DZ45" t="s">
        <v>376</v>
      </c>
      <c r="EA45" t="s">
        <v>376</v>
      </c>
      <c r="EB45" t="s">
        <v>376</v>
      </c>
      <c r="EC45" t="s">
        <v>376</v>
      </c>
      <c r="ED45" t="s">
        <v>376</v>
      </c>
      <c r="EE45" t="s">
        <v>376</v>
      </c>
      <c r="EF45" t="s">
        <v>376</v>
      </c>
      <c r="EG45" t="s">
        <v>376</v>
      </c>
      <c r="EH45" t="s">
        <v>656</v>
      </c>
      <c r="EI45" t="s">
        <v>382</v>
      </c>
      <c r="EJ45" s="8">
        <v>2020</v>
      </c>
      <c r="EK45" t="s">
        <v>406</v>
      </c>
      <c r="EL45" t="s">
        <v>385</v>
      </c>
      <c r="EM45" t="s">
        <v>657</v>
      </c>
      <c r="EN45" t="s">
        <v>393</v>
      </c>
      <c r="EO45" t="s">
        <v>376</v>
      </c>
      <c r="EP45" t="s">
        <v>393</v>
      </c>
      <c r="EQ45" t="s">
        <v>393</v>
      </c>
      <c r="ER45" t="s">
        <v>393</v>
      </c>
      <c r="ES45" t="s">
        <v>376</v>
      </c>
      <c r="ET45" t="s">
        <v>376</v>
      </c>
      <c r="EU45" t="s">
        <v>393</v>
      </c>
      <c r="EV45" t="s">
        <v>393</v>
      </c>
      <c r="EW45" t="s">
        <v>402</v>
      </c>
      <c r="EX45" t="s">
        <v>376</v>
      </c>
      <c r="EY45" t="s">
        <v>376</v>
      </c>
      <c r="EZ45" t="s">
        <v>376</v>
      </c>
      <c r="FA45" t="s">
        <v>376</v>
      </c>
      <c r="FB45" t="s">
        <v>376</v>
      </c>
      <c r="FC45" t="s">
        <v>376</v>
      </c>
      <c r="FD45" t="s">
        <v>376</v>
      </c>
      <c r="FE45" t="s">
        <v>376</v>
      </c>
      <c r="FF45" t="s">
        <v>376</v>
      </c>
      <c r="FG45" t="s">
        <v>376</v>
      </c>
      <c r="FH45" t="s">
        <v>376</v>
      </c>
      <c r="FI45" t="s">
        <v>376</v>
      </c>
      <c r="FJ45" t="s">
        <v>376</v>
      </c>
      <c r="FK45" t="s">
        <v>376</v>
      </c>
      <c r="FL45" t="s">
        <v>376</v>
      </c>
      <c r="FM45" t="s">
        <v>376</v>
      </c>
      <c r="FN45" t="s">
        <v>376</v>
      </c>
      <c r="FO45" t="s">
        <v>376</v>
      </c>
      <c r="FP45" t="s">
        <v>376</v>
      </c>
      <c r="FQ45" t="s">
        <v>376</v>
      </c>
      <c r="FR45" t="s">
        <v>376</v>
      </c>
      <c r="FS45" t="s">
        <v>376</v>
      </c>
      <c r="FT45" t="s">
        <v>376</v>
      </c>
      <c r="FU45" t="s">
        <v>376</v>
      </c>
      <c r="FV45" t="s">
        <v>376</v>
      </c>
      <c r="FW45" t="s">
        <v>376</v>
      </c>
      <c r="FX45" t="s">
        <v>376</v>
      </c>
      <c r="FY45" t="s">
        <v>376</v>
      </c>
      <c r="FZ45" t="s">
        <v>376</v>
      </c>
      <c r="GA45" t="s">
        <v>376</v>
      </c>
      <c r="GB45" t="s">
        <v>376</v>
      </c>
      <c r="GC45" t="s">
        <v>376</v>
      </c>
      <c r="GD45" t="s">
        <v>376</v>
      </c>
      <c r="GE45" t="s">
        <v>376</v>
      </c>
      <c r="GF45" t="s">
        <v>376</v>
      </c>
      <c r="GG45" t="s">
        <v>376</v>
      </c>
      <c r="GH45" t="s">
        <v>376</v>
      </c>
      <c r="GI45" t="s">
        <v>376</v>
      </c>
      <c r="GJ45" t="s">
        <v>376</v>
      </c>
      <c r="GK45" t="s">
        <v>376</v>
      </c>
      <c r="GL45" t="s">
        <v>376</v>
      </c>
      <c r="GM45" t="s">
        <v>376</v>
      </c>
      <c r="GN45" t="s">
        <v>376</v>
      </c>
      <c r="GO45" t="s">
        <v>376</v>
      </c>
      <c r="GP45" t="s">
        <v>376</v>
      </c>
      <c r="GQ45" t="s">
        <v>376</v>
      </c>
      <c r="GR45" t="s">
        <v>376</v>
      </c>
      <c r="GS45" t="s">
        <v>376</v>
      </c>
      <c r="GT45" t="s">
        <v>376</v>
      </c>
      <c r="GU45" t="s">
        <v>376</v>
      </c>
      <c r="GV45" t="s">
        <v>376</v>
      </c>
      <c r="GW45" t="s">
        <v>376</v>
      </c>
      <c r="GX45" t="s">
        <v>376</v>
      </c>
      <c r="GY45" t="s">
        <v>376</v>
      </c>
      <c r="GZ45" t="s">
        <v>376</v>
      </c>
      <c r="HA45" t="s">
        <v>376</v>
      </c>
      <c r="HB45" t="s">
        <v>376</v>
      </c>
      <c r="HC45" t="s">
        <v>376</v>
      </c>
      <c r="HD45" t="s">
        <v>376</v>
      </c>
      <c r="HE45" t="s">
        <v>376</v>
      </c>
      <c r="HF45" t="s">
        <v>376</v>
      </c>
      <c r="HG45" t="s">
        <v>376</v>
      </c>
      <c r="HH45" t="s">
        <v>376</v>
      </c>
      <c r="HI45" t="s">
        <v>376</v>
      </c>
      <c r="HJ45" t="s">
        <v>376</v>
      </c>
      <c r="HK45" t="s">
        <v>376</v>
      </c>
      <c r="HL45" t="s">
        <v>376</v>
      </c>
      <c r="HM45" t="s">
        <v>376</v>
      </c>
      <c r="HN45" t="s">
        <v>376</v>
      </c>
      <c r="HO45" t="s">
        <v>376</v>
      </c>
      <c r="HP45" t="s">
        <v>376</v>
      </c>
      <c r="HQ45" t="s">
        <v>376</v>
      </c>
      <c r="HR45" t="s">
        <v>376</v>
      </c>
      <c r="HS45" t="s">
        <v>376</v>
      </c>
      <c r="HT45" t="s">
        <v>376</v>
      </c>
      <c r="HU45" t="s">
        <v>376</v>
      </c>
      <c r="HV45" t="s">
        <v>376</v>
      </c>
      <c r="HW45" t="s">
        <v>376</v>
      </c>
      <c r="HX45" t="s">
        <v>376</v>
      </c>
      <c r="HY45" t="s">
        <v>376</v>
      </c>
      <c r="HZ45" t="s">
        <v>376</v>
      </c>
      <c r="IA45" t="s">
        <v>376</v>
      </c>
      <c r="IB45" t="s">
        <v>376</v>
      </c>
      <c r="IC45" t="s">
        <v>376</v>
      </c>
      <c r="ID45" t="s">
        <v>376</v>
      </c>
      <c r="IE45" t="s">
        <v>376</v>
      </c>
      <c r="IF45" t="s">
        <v>376</v>
      </c>
      <c r="IG45" t="s">
        <v>376</v>
      </c>
      <c r="IH45" t="s">
        <v>376</v>
      </c>
      <c r="II45" t="s">
        <v>376</v>
      </c>
      <c r="IJ45" t="s">
        <v>376</v>
      </c>
      <c r="IK45" t="s">
        <v>376</v>
      </c>
      <c r="IL45" t="s">
        <v>376</v>
      </c>
      <c r="IM45" t="s">
        <v>376</v>
      </c>
      <c r="IN45" t="s">
        <v>376</v>
      </c>
      <c r="IO45" t="s">
        <v>376</v>
      </c>
      <c r="IP45" t="s">
        <v>376</v>
      </c>
      <c r="IQ45" t="s">
        <v>376</v>
      </c>
      <c r="IR45" t="s">
        <v>376</v>
      </c>
      <c r="IS45" t="s">
        <v>376</v>
      </c>
      <c r="IT45" t="s">
        <v>376</v>
      </c>
      <c r="IU45" t="s">
        <v>376</v>
      </c>
      <c r="IV45" t="s">
        <v>376</v>
      </c>
      <c r="IW45" t="s">
        <v>376</v>
      </c>
      <c r="IX45" t="s">
        <v>376</v>
      </c>
      <c r="IY45" t="s">
        <v>376</v>
      </c>
      <c r="IZ45" t="s">
        <v>376</v>
      </c>
      <c r="JA45" t="s">
        <v>376</v>
      </c>
      <c r="JB45" t="s">
        <v>376</v>
      </c>
      <c r="JC45" t="s">
        <v>376</v>
      </c>
      <c r="JD45" t="s">
        <v>376</v>
      </c>
      <c r="JE45" t="s">
        <v>376</v>
      </c>
      <c r="JF45" s="8">
        <f>AVERAGE(Tabla2[[#This Row],[Año]])</f>
        <v>2020</v>
      </c>
      <c r="JG45" s="8" t="s">
        <v>376</v>
      </c>
      <c r="JH45" s="8">
        <v>1</v>
      </c>
    </row>
    <row r="46" spans="1:268" ht="29" x14ac:dyDescent="0.35">
      <c r="A46" s="33">
        <v>33</v>
      </c>
      <c r="B46" t="s">
        <v>310</v>
      </c>
      <c r="C46" t="s">
        <v>360</v>
      </c>
      <c r="D46">
        <v>105400361</v>
      </c>
      <c r="E46" t="s">
        <v>376</v>
      </c>
      <c r="F46" t="s">
        <v>376</v>
      </c>
      <c r="G46" t="s">
        <v>483</v>
      </c>
      <c r="H46" t="s">
        <v>432</v>
      </c>
      <c r="I46" t="s">
        <v>376</v>
      </c>
      <c r="J46" t="s">
        <v>376</v>
      </c>
      <c r="K46" t="s">
        <v>376</v>
      </c>
      <c r="L46" t="s">
        <v>376</v>
      </c>
      <c r="M46" t="s">
        <v>396</v>
      </c>
      <c r="N46" t="s">
        <v>658</v>
      </c>
      <c r="O46" t="s">
        <v>659</v>
      </c>
      <c r="P46" s="22" t="s">
        <v>660</v>
      </c>
      <c r="Q46" s="30" t="s">
        <v>661</v>
      </c>
      <c r="R46" t="s">
        <v>393</v>
      </c>
      <c r="S46" t="s">
        <v>393</v>
      </c>
      <c r="T46" t="s">
        <v>376</v>
      </c>
      <c r="U46" t="s">
        <v>409</v>
      </c>
      <c r="V46" t="s">
        <v>409</v>
      </c>
      <c r="W46" t="s">
        <v>376</v>
      </c>
      <c r="X46" t="s">
        <v>410</v>
      </c>
      <c r="Y46" t="s">
        <v>393</v>
      </c>
      <c r="Z46" t="s">
        <v>393</v>
      </c>
      <c r="AA46" t="s">
        <v>393</v>
      </c>
      <c r="AB46" t="s">
        <v>376</v>
      </c>
      <c r="AC46" t="s">
        <v>393</v>
      </c>
      <c r="AD46" t="s">
        <v>393</v>
      </c>
      <c r="AE46" t="s">
        <v>393</v>
      </c>
      <c r="AF46" t="s">
        <v>393</v>
      </c>
      <c r="AG46" t="s">
        <v>393</v>
      </c>
      <c r="AH46" s="31" t="s">
        <v>420</v>
      </c>
      <c r="AI46" s="31" t="s">
        <v>420</v>
      </c>
      <c r="AJ46" t="s">
        <v>393</v>
      </c>
      <c r="AK46" s="49">
        <v>0.15</v>
      </c>
      <c r="AL46">
        <v>18</v>
      </c>
      <c r="AM46" t="s">
        <v>378</v>
      </c>
      <c r="AN46" t="s">
        <v>378</v>
      </c>
      <c r="AO46" t="s">
        <v>393</v>
      </c>
      <c r="AP46" t="s">
        <v>662</v>
      </c>
      <c r="AQ46" t="s">
        <v>663</v>
      </c>
      <c r="AR46" s="38" t="s">
        <v>746</v>
      </c>
      <c r="AS46" t="s">
        <v>393</v>
      </c>
      <c r="AT46" t="s">
        <v>393</v>
      </c>
      <c r="AU46" t="s">
        <v>393</v>
      </c>
      <c r="AV46" t="s">
        <v>393</v>
      </c>
      <c r="AW46" t="s">
        <v>376</v>
      </c>
      <c r="AX46" t="s">
        <v>393</v>
      </c>
      <c r="AY46" t="s">
        <v>393</v>
      </c>
      <c r="AZ46" s="30" t="s">
        <v>664</v>
      </c>
      <c r="BA46">
        <v>84003728</v>
      </c>
      <c r="BB46" t="s">
        <v>376</v>
      </c>
      <c r="BC46" t="s">
        <v>376</v>
      </c>
      <c r="BD46" t="s">
        <v>376</v>
      </c>
      <c r="BE46" t="s">
        <v>376</v>
      </c>
      <c r="BF46" t="s">
        <v>376</v>
      </c>
      <c r="BG46" t="s">
        <v>376</v>
      </c>
      <c r="BH46" t="s">
        <v>376</v>
      </c>
      <c r="BI46" t="s">
        <v>376</v>
      </c>
      <c r="BJ46" t="s">
        <v>376</v>
      </c>
      <c r="BK46" t="s">
        <v>376</v>
      </c>
      <c r="BL46" t="s">
        <v>376</v>
      </c>
      <c r="BM46" t="s">
        <v>376</v>
      </c>
      <c r="BN46" t="s">
        <v>376</v>
      </c>
      <c r="BO46" t="s">
        <v>376</v>
      </c>
      <c r="BP46" t="s">
        <v>376</v>
      </c>
      <c r="BQ46" t="s">
        <v>376</v>
      </c>
      <c r="BR46" t="s">
        <v>376</v>
      </c>
      <c r="BS46" t="s">
        <v>376</v>
      </c>
      <c r="BT46" t="s">
        <v>376</v>
      </c>
      <c r="BU46" t="s">
        <v>376</v>
      </c>
      <c r="BV46" t="s">
        <v>376</v>
      </c>
      <c r="BW46" t="s">
        <v>376</v>
      </c>
      <c r="BX46" t="s">
        <v>376</v>
      </c>
      <c r="BY46" t="s">
        <v>376</v>
      </c>
      <c r="BZ46" t="s">
        <v>376</v>
      </c>
      <c r="CA46" t="s">
        <v>376</v>
      </c>
      <c r="CB46" t="s">
        <v>376</v>
      </c>
      <c r="CC46" t="s">
        <v>376</v>
      </c>
      <c r="CD46" t="s">
        <v>376</v>
      </c>
      <c r="CE46" t="s">
        <v>376</v>
      </c>
      <c r="CF46" t="s">
        <v>376</v>
      </c>
      <c r="CG46" t="s">
        <v>376</v>
      </c>
      <c r="CH46" t="s">
        <v>376</v>
      </c>
      <c r="CI46" t="s">
        <v>376</v>
      </c>
      <c r="CJ46" t="s">
        <v>376</v>
      </c>
      <c r="CK46" t="s">
        <v>376</v>
      </c>
      <c r="CL46" t="s">
        <v>376</v>
      </c>
      <c r="CM46" t="s">
        <v>376</v>
      </c>
      <c r="CN46" t="s">
        <v>376</v>
      </c>
      <c r="CO46" t="s">
        <v>376</v>
      </c>
      <c r="CP46" t="s">
        <v>376</v>
      </c>
      <c r="CQ46" t="s">
        <v>376</v>
      </c>
      <c r="CR46" t="s">
        <v>376</v>
      </c>
      <c r="CS46" t="s">
        <v>376</v>
      </c>
      <c r="CT46" t="s">
        <v>376</v>
      </c>
      <c r="CU46" t="s">
        <v>376</v>
      </c>
      <c r="CV46" t="s">
        <v>376</v>
      </c>
      <c r="CW46" t="s">
        <v>376</v>
      </c>
      <c r="CX46" t="s">
        <v>376</v>
      </c>
      <c r="CY46" t="s">
        <v>376</v>
      </c>
      <c r="CZ46" t="s">
        <v>376</v>
      </c>
      <c r="DA46" t="s">
        <v>376</v>
      </c>
      <c r="DB46" t="s">
        <v>376</v>
      </c>
      <c r="DC46" t="s">
        <v>376</v>
      </c>
      <c r="DD46" t="s">
        <v>376</v>
      </c>
      <c r="DE46" t="s">
        <v>376</v>
      </c>
      <c r="DF46" t="s">
        <v>376</v>
      </c>
      <c r="DG46" t="s">
        <v>376</v>
      </c>
      <c r="DH46" t="s">
        <v>376</v>
      </c>
      <c r="DI46" t="s">
        <v>376</v>
      </c>
      <c r="DJ46" t="s">
        <v>376</v>
      </c>
      <c r="DK46" t="s">
        <v>376</v>
      </c>
      <c r="DL46" t="s">
        <v>376</v>
      </c>
      <c r="DM46" t="s">
        <v>376</v>
      </c>
      <c r="DN46" t="s">
        <v>376</v>
      </c>
      <c r="DO46" t="s">
        <v>376</v>
      </c>
      <c r="DP46" t="s">
        <v>376</v>
      </c>
      <c r="DQ46" t="s">
        <v>376</v>
      </c>
      <c r="DR46" t="s">
        <v>376</v>
      </c>
      <c r="DS46" t="s">
        <v>376</v>
      </c>
      <c r="DT46" t="s">
        <v>376</v>
      </c>
      <c r="DU46" t="s">
        <v>376</v>
      </c>
      <c r="DV46" t="s">
        <v>376</v>
      </c>
      <c r="DW46" t="s">
        <v>376</v>
      </c>
      <c r="DX46" t="s">
        <v>376</v>
      </c>
      <c r="DY46" t="s">
        <v>376</v>
      </c>
      <c r="DZ46" t="s">
        <v>376</v>
      </c>
      <c r="EA46" t="s">
        <v>376</v>
      </c>
      <c r="EB46" t="s">
        <v>376</v>
      </c>
      <c r="EC46" t="s">
        <v>376</v>
      </c>
      <c r="ED46" t="s">
        <v>376</v>
      </c>
      <c r="EE46" t="s">
        <v>376</v>
      </c>
      <c r="EF46" t="s">
        <v>376</v>
      </c>
      <c r="EG46" t="s">
        <v>376</v>
      </c>
      <c r="EH46" t="s">
        <v>665</v>
      </c>
      <c r="EI46" t="s">
        <v>382</v>
      </c>
      <c r="EJ46" s="8">
        <v>2011</v>
      </c>
      <c r="EK46" t="s">
        <v>406</v>
      </c>
      <c r="EL46" t="s">
        <v>404</v>
      </c>
      <c r="EM46" t="s">
        <v>550</v>
      </c>
      <c r="EN46" t="s">
        <v>393</v>
      </c>
      <c r="EO46" t="s">
        <v>376</v>
      </c>
      <c r="EP46" t="s">
        <v>393</v>
      </c>
      <c r="EQ46" t="s">
        <v>393</v>
      </c>
      <c r="ER46" t="s">
        <v>393</v>
      </c>
      <c r="ES46" t="s">
        <v>376</v>
      </c>
      <c r="ET46" t="s">
        <v>376</v>
      </c>
      <c r="EU46" t="s">
        <v>393</v>
      </c>
      <c r="EV46" t="s">
        <v>393</v>
      </c>
      <c r="EW46" t="s">
        <v>401</v>
      </c>
      <c r="EX46" t="s">
        <v>376</v>
      </c>
      <c r="EY46" t="s">
        <v>376</v>
      </c>
      <c r="EZ46" t="s">
        <v>376</v>
      </c>
      <c r="FA46" t="s">
        <v>376</v>
      </c>
      <c r="FB46" t="s">
        <v>376</v>
      </c>
      <c r="FC46" t="s">
        <v>376</v>
      </c>
      <c r="FD46" t="s">
        <v>376</v>
      </c>
      <c r="FE46" t="s">
        <v>376</v>
      </c>
      <c r="FF46" t="s">
        <v>376</v>
      </c>
      <c r="FG46" t="s">
        <v>376</v>
      </c>
      <c r="FH46" t="s">
        <v>376</v>
      </c>
      <c r="FI46" t="s">
        <v>376</v>
      </c>
      <c r="FJ46" t="s">
        <v>376</v>
      </c>
      <c r="FK46" t="s">
        <v>376</v>
      </c>
      <c r="FL46" t="s">
        <v>376</v>
      </c>
      <c r="FM46" t="s">
        <v>376</v>
      </c>
      <c r="FN46" t="s">
        <v>376</v>
      </c>
      <c r="FO46" t="s">
        <v>376</v>
      </c>
      <c r="FP46" t="s">
        <v>376</v>
      </c>
      <c r="FQ46" t="s">
        <v>376</v>
      </c>
      <c r="FR46" t="s">
        <v>376</v>
      </c>
      <c r="FS46" t="s">
        <v>376</v>
      </c>
      <c r="FT46" t="s">
        <v>376</v>
      </c>
      <c r="FU46" t="s">
        <v>376</v>
      </c>
      <c r="FV46" t="s">
        <v>376</v>
      </c>
      <c r="FW46" t="s">
        <v>376</v>
      </c>
      <c r="FX46" t="s">
        <v>376</v>
      </c>
      <c r="FY46" t="s">
        <v>376</v>
      </c>
      <c r="FZ46" t="s">
        <v>376</v>
      </c>
      <c r="GA46" t="s">
        <v>376</v>
      </c>
      <c r="GB46" t="s">
        <v>376</v>
      </c>
      <c r="GC46" t="s">
        <v>376</v>
      </c>
      <c r="GD46" t="s">
        <v>376</v>
      </c>
      <c r="GE46" t="s">
        <v>376</v>
      </c>
      <c r="GF46" t="s">
        <v>376</v>
      </c>
      <c r="GG46" t="s">
        <v>376</v>
      </c>
      <c r="GH46" t="s">
        <v>376</v>
      </c>
      <c r="GI46" t="s">
        <v>376</v>
      </c>
      <c r="GJ46" t="s">
        <v>376</v>
      </c>
      <c r="GK46" t="s">
        <v>376</v>
      </c>
      <c r="GL46" t="s">
        <v>376</v>
      </c>
      <c r="GM46" t="s">
        <v>376</v>
      </c>
      <c r="GN46" t="s">
        <v>376</v>
      </c>
      <c r="GO46" t="s">
        <v>376</v>
      </c>
      <c r="GP46" t="s">
        <v>376</v>
      </c>
      <c r="GQ46" t="s">
        <v>376</v>
      </c>
      <c r="GR46" t="s">
        <v>376</v>
      </c>
      <c r="GS46" t="s">
        <v>376</v>
      </c>
      <c r="GT46" t="s">
        <v>376</v>
      </c>
      <c r="GU46" t="s">
        <v>376</v>
      </c>
      <c r="GV46" t="s">
        <v>376</v>
      </c>
      <c r="GW46" t="s">
        <v>376</v>
      </c>
      <c r="GX46" t="s">
        <v>376</v>
      </c>
      <c r="GY46" t="s">
        <v>376</v>
      </c>
      <c r="GZ46" t="s">
        <v>376</v>
      </c>
      <c r="HA46" t="s">
        <v>376</v>
      </c>
      <c r="HB46" t="s">
        <v>376</v>
      </c>
      <c r="HC46" t="s">
        <v>376</v>
      </c>
      <c r="HD46" t="s">
        <v>376</v>
      </c>
      <c r="HE46" t="s">
        <v>376</v>
      </c>
      <c r="HF46" t="s">
        <v>376</v>
      </c>
      <c r="HG46" t="s">
        <v>376</v>
      </c>
      <c r="HH46" t="s">
        <v>376</v>
      </c>
      <c r="HI46" t="s">
        <v>376</v>
      </c>
      <c r="HJ46" t="s">
        <v>376</v>
      </c>
      <c r="HK46" t="s">
        <v>376</v>
      </c>
      <c r="HL46" t="s">
        <v>376</v>
      </c>
      <c r="HM46" t="s">
        <v>376</v>
      </c>
      <c r="HN46" t="s">
        <v>376</v>
      </c>
      <c r="HO46" t="s">
        <v>376</v>
      </c>
      <c r="HP46" t="s">
        <v>376</v>
      </c>
      <c r="HQ46" t="s">
        <v>376</v>
      </c>
      <c r="HR46" t="s">
        <v>376</v>
      </c>
      <c r="HS46" t="s">
        <v>376</v>
      </c>
      <c r="HT46" t="s">
        <v>376</v>
      </c>
      <c r="HU46" t="s">
        <v>376</v>
      </c>
      <c r="HV46" t="s">
        <v>376</v>
      </c>
      <c r="HW46" t="s">
        <v>376</v>
      </c>
      <c r="HX46" t="s">
        <v>376</v>
      </c>
      <c r="HY46" t="s">
        <v>376</v>
      </c>
      <c r="HZ46" t="s">
        <v>376</v>
      </c>
      <c r="IA46" t="s">
        <v>376</v>
      </c>
      <c r="IB46" t="s">
        <v>376</v>
      </c>
      <c r="IC46" t="s">
        <v>376</v>
      </c>
      <c r="ID46" t="s">
        <v>376</v>
      </c>
      <c r="IE46" t="s">
        <v>376</v>
      </c>
      <c r="IF46" t="s">
        <v>376</v>
      </c>
      <c r="IG46" t="s">
        <v>376</v>
      </c>
      <c r="IH46" t="s">
        <v>376</v>
      </c>
      <c r="II46" t="s">
        <v>376</v>
      </c>
      <c r="IJ46" t="s">
        <v>376</v>
      </c>
      <c r="IK46" t="s">
        <v>376</v>
      </c>
      <c r="IL46" t="s">
        <v>376</v>
      </c>
      <c r="IM46" t="s">
        <v>376</v>
      </c>
      <c r="IN46" t="s">
        <v>376</v>
      </c>
      <c r="IO46" t="s">
        <v>376</v>
      </c>
      <c r="IP46" t="s">
        <v>376</v>
      </c>
      <c r="IQ46" t="s">
        <v>376</v>
      </c>
      <c r="IR46" t="s">
        <v>376</v>
      </c>
      <c r="IS46" t="s">
        <v>376</v>
      </c>
      <c r="IT46" t="s">
        <v>376</v>
      </c>
      <c r="IU46" t="s">
        <v>376</v>
      </c>
      <c r="IV46" t="s">
        <v>376</v>
      </c>
      <c r="IW46" t="s">
        <v>376</v>
      </c>
      <c r="IX46" t="s">
        <v>376</v>
      </c>
      <c r="IY46" t="s">
        <v>376</v>
      </c>
      <c r="IZ46" t="s">
        <v>376</v>
      </c>
      <c r="JA46" t="s">
        <v>376</v>
      </c>
      <c r="JB46" t="s">
        <v>376</v>
      </c>
      <c r="JC46" t="s">
        <v>376</v>
      </c>
      <c r="JD46" t="s">
        <v>376</v>
      </c>
      <c r="JE46" t="s">
        <v>376</v>
      </c>
      <c r="JF46" s="8">
        <f>AVERAGE(Tabla2[[#This Row],[Año]])</f>
        <v>2011</v>
      </c>
      <c r="JG46" s="8" t="s">
        <v>376</v>
      </c>
      <c r="JH46" s="8">
        <v>1</v>
      </c>
    </row>
    <row r="47" spans="1:268" x14ac:dyDescent="0.35">
      <c r="A47" s="36">
        <v>34</v>
      </c>
      <c r="B47" s="28" t="s">
        <v>311</v>
      </c>
      <c r="C47" t="s">
        <v>360</v>
      </c>
      <c r="D47">
        <v>105550008</v>
      </c>
      <c r="E47" t="s">
        <v>376</v>
      </c>
      <c r="F47" t="s">
        <v>376</v>
      </c>
      <c r="G47" s="28" t="s">
        <v>390</v>
      </c>
      <c r="H47" s="28" t="s">
        <v>390</v>
      </c>
      <c r="I47" t="s">
        <v>376</v>
      </c>
      <c r="J47" t="s">
        <v>376</v>
      </c>
      <c r="K47" t="s">
        <v>376</v>
      </c>
      <c r="L47" t="s">
        <v>376</v>
      </c>
      <c r="M47" t="s">
        <v>396</v>
      </c>
      <c r="N47" t="s">
        <v>666</v>
      </c>
      <c r="O47" t="s">
        <v>667</v>
      </c>
      <c r="P47" s="28" t="s">
        <v>387</v>
      </c>
      <c r="Q47" s="28" t="s">
        <v>387</v>
      </c>
      <c r="R47" s="28" t="s">
        <v>387</v>
      </c>
      <c r="S47" s="28" t="s">
        <v>387</v>
      </c>
      <c r="T47" t="s">
        <v>376</v>
      </c>
      <c r="U47" s="28" t="s">
        <v>407</v>
      </c>
      <c r="V47" t="s">
        <v>409</v>
      </c>
      <c r="W47" t="s">
        <v>376</v>
      </c>
      <c r="X47" s="28" t="s">
        <v>475</v>
      </c>
      <c r="Y47" t="s">
        <v>393</v>
      </c>
      <c r="Z47" t="s">
        <v>393</v>
      </c>
      <c r="AA47" t="s">
        <v>393</v>
      </c>
      <c r="AB47" t="s">
        <v>376</v>
      </c>
      <c r="AC47" t="s">
        <v>393</v>
      </c>
      <c r="AD47" t="s">
        <v>393</v>
      </c>
      <c r="AE47" t="s">
        <v>393</v>
      </c>
      <c r="AF47" t="s">
        <v>393</v>
      </c>
      <c r="AG47" s="28" t="s">
        <v>378</v>
      </c>
      <c r="AH47" s="28" t="s">
        <v>378</v>
      </c>
      <c r="AI47" s="28" t="s">
        <v>378</v>
      </c>
      <c r="AJ47" t="s">
        <v>393</v>
      </c>
      <c r="AK47" s="53" t="s">
        <v>378</v>
      </c>
      <c r="AL47" s="28" t="s">
        <v>378</v>
      </c>
      <c r="AM47" t="s">
        <v>378</v>
      </c>
      <c r="AN47" t="s">
        <v>393</v>
      </c>
      <c r="AO47" s="28" t="s">
        <v>378</v>
      </c>
      <c r="AP47" t="s">
        <v>376</v>
      </c>
      <c r="AQ47" t="s">
        <v>376</v>
      </c>
      <c r="AR47" t="s">
        <v>376</v>
      </c>
      <c r="AS47" t="s">
        <v>376</v>
      </c>
      <c r="AT47" t="s">
        <v>376</v>
      </c>
      <c r="AU47" t="s">
        <v>376</v>
      </c>
      <c r="AV47" t="s">
        <v>376</v>
      </c>
      <c r="AW47" t="s">
        <v>376</v>
      </c>
      <c r="AX47" t="s">
        <v>376</v>
      </c>
      <c r="AY47" t="s">
        <v>376</v>
      </c>
      <c r="AZ47" t="s">
        <v>376</v>
      </c>
      <c r="BA47" t="s">
        <v>376</v>
      </c>
      <c r="BB47" t="s">
        <v>376</v>
      </c>
      <c r="BC47" t="s">
        <v>376</v>
      </c>
      <c r="BD47" t="s">
        <v>376</v>
      </c>
      <c r="BE47" t="s">
        <v>376</v>
      </c>
      <c r="BF47" t="s">
        <v>376</v>
      </c>
      <c r="BG47" t="s">
        <v>376</v>
      </c>
      <c r="BH47" t="s">
        <v>376</v>
      </c>
      <c r="BI47" t="s">
        <v>376</v>
      </c>
      <c r="BJ47" t="s">
        <v>376</v>
      </c>
      <c r="BK47" t="s">
        <v>376</v>
      </c>
      <c r="BL47" t="s">
        <v>376</v>
      </c>
      <c r="BM47" t="s">
        <v>376</v>
      </c>
      <c r="BN47" t="s">
        <v>376</v>
      </c>
      <c r="BO47" t="s">
        <v>376</v>
      </c>
      <c r="BP47" t="s">
        <v>376</v>
      </c>
      <c r="BQ47" t="s">
        <v>376</v>
      </c>
      <c r="BR47" t="s">
        <v>376</v>
      </c>
      <c r="BS47" t="s">
        <v>376</v>
      </c>
      <c r="BT47" t="s">
        <v>376</v>
      </c>
      <c r="BU47" t="s">
        <v>376</v>
      </c>
      <c r="BV47" t="s">
        <v>376</v>
      </c>
      <c r="BW47" t="s">
        <v>376</v>
      </c>
      <c r="BX47" t="s">
        <v>376</v>
      </c>
      <c r="BY47" t="s">
        <v>376</v>
      </c>
      <c r="BZ47" t="s">
        <v>376</v>
      </c>
      <c r="CA47" t="s">
        <v>376</v>
      </c>
      <c r="CB47" t="s">
        <v>376</v>
      </c>
      <c r="CC47" t="s">
        <v>376</v>
      </c>
      <c r="CD47" t="s">
        <v>376</v>
      </c>
      <c r="CE47" t="s">
        <v>376</v>
      </c>
      <c r="CF47" t="s">
        <v>376</v>
      </c>
      <c r="CG47" t="s">
        <v>376</v>
      </c>
      <c r="CH47" t="s">
        <v>376</v>
      </c>
      <c r="CI47" t="s">
        <v>376</v>
      </c>
      <c r="CJ47" t="s">
        <v>376</v>
      </c>
      <c r="CK47" t="s">
        <v>376</v>
      </c>
      <c r="CL47" t="s">
        <v>376</v>
      </c>
      <c r="CM47" t="s">
        <v>376</v>
      </c>
      <c r="CN47" t="s">
        <v>376</v>
      </c>
      <c r="CO47" t="s">
        <v>376</v>
      </c>
      <c r="CP47" t="s">
        <v>376</v>
      </c>
      <c r="CQ47" t="s">
        <v>376</v>
      </c>
      <c r="CR47" t="s">
        <v>376</v>
      </c>
      <c r="CS47" t="s">
        <v>376</v>
      </c>
      <c r="CT47" t="s">
        <v>376</v>
      </c>
      <c r="CU47" t="s">
        <v>376</v>
      </c>
      <c r="CV47" t="s">
        <v>376</v>
      </c>
      <c r="CW47" t="s">
        <v>376</v>
      </c>
      <c r="CX47" t="s">
        <v>376</v>
      </c>
      <c r="CY47" t="s">
        <v>376</v>
      </c>
      <c r="CZ47" t="s">
        <v>376</v>
      </c>
      <c r="DA47" t="s">
        <v>376</v>
      </c>
      <c r="DB47" t="s">
        <v>376</v>
      </c>
      <c r="DC47" t="s">
        <v>376</v>
      </c>
      <c r="DD47" t="s">
        <v>376</v>
      </c>
      <c r="DE47" t="s">
        <v>376</v>
      </c>
      <c r="DF47" t="s">
        <v>376</v>
      </c>
      <c r="DG47" t="s">
        <v>376</v>
      </c>
      <c r="DH47" t="s">
        <v>376</v>
      </c>
      <c r="DI47" t="s">
        <v>376</v>
      </c>
      <c r="DJ47" t="s">
        <v>376</v>
      </c>
      <c r="DK47" t="s">
        <v>376</v>
      </c>
      <c r="DL47" t="s">
        <v>376</v>
      </c>
      <c r="DM47" t="s">
        <v>376</v>
      </c>
      <c r="DN47" t="s">
        <v>376</v>
      </c>
      <c r="DO47" t="s">
        <v>376</v>
      </c>
      <c r="DP47" t="s">
        <v>376</v>
      </c>
      <c r="DQ47" t="s">
        <v>376</v>
      </c>
      <c r="DR47" t="s">
        <v>376</v>
      </c>
      <c r="DS47" t="s">
        <v>376</v>
      </c>
      <c r="DT47" t="s">
        <v>376</v>
      </c>
      <c r="DU47" t="s">
        <v>376</v>
      </c>
      <c r="DV47" t="s">
        <v>376</v>
      </c>
      <c r="DW47" t="s">
        <v>376</v>
      </c>
      <c r="DX47" t="s">
        <v>376</v>
      </c>
      <c r="DY47" t="s">
        <v>376</v>
      </c>
      <c r="DZ47" t="s">
        <v>376</v>
      </c>
      <c r="EA47" t="s">
        <v>376</v>
      </c>
      <c r="EB47" t="s">
        <v>376</v>
      </c>
      <c r="EC47" t="s">
        <v>376</v>
      </c>
      <c r="ED47" t="s">
        <v>376</v>
      </c>
      <c r="EE47" t="s">
        <v>376</v>
      </c>
      <c r="EF47" t="s">
        <v>376</v>
      </c>
      <c r="EG47" t="s">
        <v>376</v>
      </c>
      <c r="EH47" t="s">
        <v>668</v>
      </c>
      <c r="EI47" t="s">
        <v>382</v>
      </c>
      <c r="EJ47" s="8">
        <v>2008</v>
      </c>
      <c r="EK47" t="s">
        <v>406</v>
      </c>
      <c r="EL47" t="s">
        <v>385</v>
      </c>
      <c r="EM47" t="s">
        <v>669</v>
      </c>
      <c r="EN47" s="28" t="s">
        <v>378</v>
      </c>
      <c r="EO47" t="s">
        <v>376</v>
      </c>
      <c r="EP47" t="s">
        <v>393</v>
      </c>
      <c r="EQ47" s="28" t="s">
        <v>378</v>
      </c>
      <c r="ER47" s="28" t="s">
        <v>378</v>
      </c>
      <c r="ES47" t="s">
        <v>376</v>
      </c>
      <c r="ET47" t="s">
        <v>376</v>
      </c>
      <c r="EU47" s="28" t="s">
        <v>378</v>
      </c>
      <c r="EV47" s="28" t="s">
        <v>378</v>
      </c>
      <c r="EW47" t="s">
        <v>429</v>
      </c>
      <c r="EX47" t="s">
        <v>376</v>
      </c>
      <c r="EY47" t="s">
        <v>376</v>
      </c>
      <c r="EZ47" t="s">
        <v>376</v>
      </c>
      <c r="FA47" t="s">
        <v>376</v>
      </c>
      <c r="FB47" t="s">
        <v>376</v>
      </c>
      <c r="FC47" t="s">
        <v>376</v>
      </c>
      <c r="FD47" t="s">
        <v>376</v>
      </c>
      <c r="FE47" t="s">
        <v>376</v>
      </c>
      <c r="FF47" t="s">
        <v>376</v>
      </c>
      <c r="FG47" t="s">
        <v>376</v>
      </c>
      <c r="FH47" t="s">
        <v>376</v>
      </c>
      <c r="FI47" t="s">
        <v>376</v>
      </c>
      <c r="FJ47" t="s">
        <v>376</v>
      </c>
      <c r="FK47" t="s">
        <v>376</v>
      </c>
      <c r="FL47" t="s">
        <v>376</v>
      </c>
      <c r="FM47" t="s">
        <v>376</v>
      </c>
      <c r="FN47" t="s">
        <v>376</v>
      </c>
      <c r="FO47" t="s">
        <v>376</v>
      </c>
      <c r="FP47" t="s">
        <v>376</v>
      </c>
      <c r="FQ47" t="s">
        <v>376</v>
      </c>
      <c r="FR47" t="s">
        <v>376</v>
      </c>
      <c r="FS47" t="s">
        <v>376</v>
      </c>
      <c r="FT47" t="s">
        <v>376</v>
      </c>
      <c r="FU47" t="s">
        <v>376</v>
      </c>
      <c r="FV47" t="s">
        <v>376</v>
      </c>
      <c r="FW47" t="s">
        <v>376</v>
      </c>
      <c r="FX47" t="s">
        <v>376</v>
      </c>
      <c r="FY47" t="s">
        <v>376</v>
      </c>
      <c r="FZ47" t="s">
        <v>376</v>
      </c>
      <c r="GA47" t="s">
        <v>376</v>
      </c>
      <c r="GB47" t="s">
        <v>376</v>
      </c>
      <c r="GC47" t="s">
        <v>376</v>
      </c>
      <c r="GD47" t="s">
        <v>376</v>
      </c>
      <c r="GE47" t="s">
        <v>376</v>
      </c>
      <c r="GF47" t="s">
        <v>376</v>
      </c>
      <c r="GG47" t="s">
        <v>376</v>
      </c>
      <c r="GH47" t="s">
        <v>376</v>
      </c>
      <c r="GI47" t="s">
        <v>376</v>
      </c>
      <c r="GJ47" t="s">
        <v>376</v>
      </c>
      <c r="GK47" t="s">
        <v>376</v>
      </c>
      <c r="GL47" t="s">
        <v>376</v>
      </c>
      <c r="GM47" t="s">
        <v>376</v>
      </c>
      <c r="GN47" t="s">
        <v>376</v>
      </c>
      <c r="GO47" t="s">
        <v>376</v>
      </c>
      <c r="GP47" t="s">
        <v>376</v>
      </c>
      <c r="GQ47" t="s">
        <v>376</v>
      </c>
      <c r="GR47" t="s">
        <v>376</v>
      </c>
      <c r="GS47" t="s">
        <v>376</v>
      </c>
      <c r="GT47" t="s">
        <v>376</v>
      </c>
      <c r="GU47" t="s">
        <v>376</v>
      </c>
      <c r="GV47" t="s">
        <v>376</v>
      </c>
      <c r="GW47" t="s">
        <v>376</v>
      </c>
      <c r="GX47" t="s">
        <v>376</v>
      </c>
      <c r="GY47" t="s">
        <v>376</v>
      </c>
      <c r="GZ47" t="s">
        <v>376</v>
      </c>
      <c r="HA47" t="s">
        <v>376</v>
      </c>
      <c r="HB47" t="s">
        <v>376</v>
      </c>
      <c r="HC47" t="s">
        <v>376</v>
      </c>
      <c r="HD47" t="s">
        <v>376</v>
      </c>
      <c r="HE47" t="s">
        <v>376</v>
      </c>
      <c r="HF47" t="s">
        <v>376</v>
      </c>
      <c r="HG47" t="s">
        <v>376</v>
      </c>
      <c r="HH47" t="s">
        <v>376</v>
      </c>
      <c r="HI47" t="s">
        <v>376</v>
      </c>
      <c r="HJ47" t="s">
        <v>376</v>
      </c>
      <c r="HK47" t="s">
        <v>376</v>
      </c>
      <c r="HL47" t="s">
        <v>376</v>
      </c>
      <c r="HM47" t="s">
        <v>376</v>
      </c>
      <c r="HN47" t="s">
        <v>376</v>
      </c>
      <c r="HO47" t="s">
        <v>376</v>
      </c>
      <c r="HP47" t="s">
        <v>376</v>
      </c>
      <c r="HQ47" t="s">
        <v>376</v>
      </c>
      <c r="HR47" t="s">
        <v>376</v>
      </c>
      <c r="HS47" t="s">
        <v>376</v>
      </c>
      <c r="HT47" t="s">
        <v>376</v>
      </c>
      <c r="HU47" t="s">
        <v>376</v>
      </c>
      <c r="HV47" t="s">
        <v>376</v>
      </c>
      <c r="HW47" t="s">
        <v>376</v>
      </c>
      <c r="HX47" t="s">
        <v>376</v>
      </c>
      <c r="HY47" t="s">
        <v>376</v>
      </c>
      <c r="HZ47" t="s">
        <v>376</v>
      </c>
      <c r="IA47" t="s">
        <v>376</v>
      </c>
      <c r="IB47" t="s">
        <v>376</v>
      </c>
      <c r="IC47" t="s">
        <v>376</v>
      </c>
      <c r="ID47" t="s">
        <v>376</v>
      </c>
      <c r="IE47" t="s">
        <v>376</v>
      </c>
      <c r="IF47" t="s">
        <v>376</v>
      </c>
      <c r="IG47" t="s">
        <v>376</v>
      </c>
      <c r="IH47" t="s">
        <v>376</v>
      </c>
      <c r="II47" t="s">
        <v>376</v>
      </c>
      <c r="IJ47" t="s">
        <v>376</v>
      </c>
      <c r="IK47" t="s">
        <v>376</v>
      </c>
      <c r="IL47" t="s">
        <v>376</v>
      </c>
      <c r="IM47" t="s">
        <v>376</v>
      </c>
      <c r="IN47" t="s">
        <v>376</v>
      </c>
      <c r="IO47" t="s">
        <v>376</v>
      </c>
      <c r="IP47" t="s">
        <v>376</v>
      </c>
      <c r="IQ47" t="s">
        <v>376</v>
      </c>
      <c r="IR47" t="s">
        <v>376</v>
      </c>
      <c r="IS47" t="s">
        <v>376</v>
      </c>
      <c r="IT47" t="s">
        <v>376</v>
      </c>
      <c r="IU47" t="s">
        <v>376</v>
      </c>
      <c r="IV47" t="s">
        <v>376</v>
      </c>
      <c r="IW47" t="s">
        <v>376</v>
      </c>
      <c r="IX47" t="s">
        <v>376</v>
      </c>
      <c r="IY47" t="s">
        <v>376</v>
      </c>
      <c r="IZ47" t="s">
        <v>376</v>
      </c>
      <c r="JA47" t="s">
        <v>376</v>
      </c>
      <c r="JB47" t="s">
        <v>376</v>
      </c>
      <c r="JC47" t="s">
        <v>376</v>
      </c>
      <c r="JD47" t="s">
        <v>376</v>
      </c>
      <c r="JE47" t="s">
        <v>376</v>
      </c>
      <c r="JF47" s="8">
        <f>AVERAGE(Tabla2[[#This Row],[Año]])</f>
        <v>2008</v>
      </c>
      <c r="JG47" s="8" t="s">
        <v>376</v>
      </c>
      <c r="JH47" s="8">
        <v>1</v>
      </c>
    </row>
    <row r="48" spans="1:268" x14ac:dyDescent="0.35">
      <c r="A48" s="33">
        <v>35</v>
      </c>
      <c r="B48" s="21" t="s">
        <v>312</v>
      </c>
      <c r="C48" t="s">
        <v>360</v>
      </c>
      <c r="D48">
        <v>112170110</v>
      </c>
      <c r="E48" t="s">
        <v>376</v>
      </c>
      <c r="F48" t="s">
        <v>376</v>
      </c>
      <c r="G48" t="s">
        <v>670</v>
      </c>
      <c r="H48" t="s">
        <v>534</v>
      </c>
      <c r="I48" t="s">
        <v>376</v>
      </c>
      <c r="J48" t="s">
        <v>376</v>
      </c>
      <c r="K48" t="s">
        <v>376</v>
      </c>
      <c r="L48" t="s">
        <v>376</v>
      </c>
      <c r="M48" t="s">
        <v>671</v>
      </c>
      <c r="N48" t="s">
        <v>376</v>
      </c>
      <c r="O48" t="s">
        <v>672</v>
      </c>
      <c r="P48" t="s">
        <v>673</v>
      </c>
      <c r="Q48" s="30" t="s">
        <v>674</v>
      </c>
      <c r="R48" t="s">
        <v>393</v>
      </c>
      <c r="S48" t="s">
        <v>393</v>
      </c>
      <c r="T48" t="s">
        <v>376</v>
      </c>
      <c r="U48" t="s">
        <v>409</v>
      </c>
      <c r="V48" t="s">
        <v>409</v>
      </c>
      <c r="W48" t="s">
        <v>376</v>
      </c>
      <c r="X48" t="s">
        <v>410</v>
      </c>
      <c r="Y48" t="s">
        <v>393</v>
      </c>
      <c r="Z48" t="s">
        <v>393</v>
      </c>
      <c r="AA48" t="s">
        <v>393</v>
      </c>
      <c r="AB48" t="s">
        <v>376</v>
      </c>
      <c r="AC48" t="s">
        <v>393</v>
      </c>
      <c r="AD48" t="s">
        <v>393</v>
      </c>
      <c r="AE48" t="s">
        <v>393</v>
      </c>
      <c r="AF48" t="s">
        <v>393</v>
      </c>
      <c r="AG48" t="s">
        <v>393</v>
      </c>
      <c r="AH48" t="s">
        <v>393</v>
      </c>
      <c r="AI48" t="s">
        <v>393</v>
      </c>
      <c r="AJ48" t="s">
        <v>393</v>
      </c>
      <c r="AK48" s="49" t="s">
        <v>376</v>
      </c>
      <c r="AL48">
        <v>7</v>
      </c>
      <c r="AM48" t="s">
        <v>378</v>
      </c>
      <c r="AN48" t="s">
        <v>378</v>
      </c>
      <c r="AO48" t="s">
        <v>393</v>
      </c>
      <c r="AP48" t="s">
        <v>376</v>
      </c>
      <c r="AQ48" t="s">
        <v>376</v>
      </c>
      <c r="AR48" t="s">
        <v>376</v>
      </c>
      <c r="AS48" t="s">
        <v>376</v>
      </c>
      <c r="AT48" t="s">
        <v>376</v>
      </c>
      <c r="AU48" t="s">
        <v>376</v>
      </c>
      <c r="AV48" t="s">
        <v>376</v>
      </c>
      <c r="AW48" t="s">
        <v>376</v>
      </c>
      <c r="AX48" t="s">
        <v>376</v>
      </c>
      <c r="AY48" t="s">
        <v>376</v>
      </c>
      <c r="AZ48" t="s">
        <v>376</v>
      </c>
      <c r="BA48" t="s">
        <v>376</v>
      </c>
      <c r="BB48" t="s">
        <v>376</v>
      </c>
      <c r="BC48" t="s">
        <v>376</v>
      </c>
      <c r="BD48" t="s">
        <v>376</v>
      </c>
      <c r="BE48" t="s">
        <v>376</v>
      </c>
      <c r="BF48" t="s">
        <v>376</v>
      </c>
      <c r="BG48" t="s">
        <v>376</v>
      </c>
      <c r="BH48" t="s">
        <v>376</v>
      </c>
      <c r="BI48" t="s">
        <v>376</v>
      </c>
      <c r="BJ48" t="s">
        <v>376</v>
      </c>
      <c r="BK48" t="s">
        <v>376</v>
      </c>
      <c r="BL48" t="s">
        <v>376</v>
      </c>
      <c r="BM48" t="s">
        <v>376</v>
      </c>
      <c r="BN48" t="s">
        <v>376</v>
      </c>
      <c r="BO48" t="s">
        <v>376</v>
      </c>
      <c r="BP48" t="s">
        <v>376</v>
      </c>
      <c r="BQ48" t="s">
        <v>376</v>
      </c>
      <c r="BR48" t="s">
        <v>376</v>
      </c>
      <c r="BS48" t="s">
        <v>376</v>
      </c>
      <c r="BT48" t="s">
        <v>376</v>
      </c>
      <c r="BU48" t="s">
        <v>376</v>
      </c>
      <c r="BV48" t="s">
        <v>376</v>
      </c>
      <c r="BW48" t="s">
        <v>376</v>
      </c>
      <c r="BX48" t="s">
        <v>376</v>
      </c>
      <c r="BY48" t="s">
        <v>376</v>
      </c>
      <c r="BZ48" t="s">
        <v>376</v>
      </c>
      <c r="CA48" t="s">
        <v>376</v>
      </c>
      <c r="CB48" t="s">
        <v>376</v>
      </c>
      <c r="CC48" t="s">
        <v>376</v>
      </c>
      <c r="CD48" t="s">
        <v>376</v>
      </c>
      <c r="CE48" t="s">
        <v>376</v>
      </c>
      <c r="CF48" t="s">
        <v>376</v>
      </c>
      <c r="CG48" t="s">
        <v>376</v>
      </c>
      <c r="CH48" t="s">
        <v>376</v>
      </c>
      <c r="CI48" t="s">
        <v>376</v>
      </c>
      <c r="CJ48" t="s">
        <v>376</v>
      </c>
      <c r="CK48" t="s">
        <v>376</v>
      </c>
      <c r="CL48" t="s">
        <v>376</v>
      </c>
      <c r="CM48" t="s">
        <v>376</v>
      </c>
      <c r="CN48" t="s">
        <v>376</v>
      </c>
      <c r="CO48" t="s">
        <v>376</v>
      </c>
      <c r="CP48" t="s">
        <v>376</v>
      </c>
      <c r="CQ48" t="s">
        <v>376</v>
      </c>
      <c r="CR48" t="s">
        <v>376</v>
      </c>
      <c r="CS48" t="s">
        <v>376</v>
      </c>
      <c r="CT48" t="s">
        <v>376</v>
      </c>
      <c r="CU48" t="s">
        <v>376</v>
      </c>
      <c r="CV48" t="s">
        <v>376</v>
      </c>
      <c r="CW48" t="s">
        <v>376</v>
      </c>
      <c r="CX48" t="s">
        <v>376</v>
      </c>
      <c r="CY48" t="s">
        <v>376</v>
      </c>
      <c r="CZ48" t="s">
        <v>376</v>
      </c>
      <c r="DA48" t="s">
        <v>376</v>
      </c>
      <c r="DB48" t="s">
        <v>376</v>
      </c>
      <c r="DC48" t="s">
        <v>376</v>
      </c>
      <c r="DD48" t="s">
        <v>376</v>
      </c>
      <c r="DE48" t="s">
        <v>376</v>
      </c>
      <c r="DF48" t="s">
        <v>376</v>
      </c>
      <c r="DG48" t="s">
        <v>376</v>
      </c>
      <c r="DH48" t="s">
        <v>376</v>
      </c>
      <c r="DI48" t="s">
        <v>376</v>
      </c>
      <c r="DJ48" t="s">
        <v>376</v>
      </c>
      <c r="DK48" t="s">
        <v>376</v>
      </c>
      <c r="DL48" t="s">
        <v>376</v>
      </c>
      <c r="DM48" t="s">
        <v>376</v>
      </c>
      <c r="DN48" t="s">
        <v>376</v>
      </c>
      <c r="DO48" t="s">
        <v>376</v>
      </c>
      <c r="DP48" t="s">
        <v>376</v>
      </c>
      <c r="DQ48" t="s">
        <v>376</v>
      </c>
      <c r="DR48" t="s">
        <v>376</v>
      </c>
      <c r="DS48" t="s">
        <v>376</v>
      </c>
      <c r="DT48" t="s">
        <v>376</v>
      </c>
      <c r="DU48" t="s">
        <v>376</v>
      </c>
      <c r="DV48" t="s">
        <v>376</v>
      </c>
      <c r="DW48" t="s">
        <v>376</v>
      </c>
      <c r="DX48" t="s">
        <v>376</v>
      </c>
      <c r="DY48" t="s">
        <v>376</v>
      </c>
      <c r="DZ48" t="s">
        <v>376</v>
      </c>
      <c r="EA48" t="s">
        <v>376</v>
      </c>
      <c r="EB48" t="s">
        <v>376</v>
      </c>
      <c r="EC48" t="s">
        <v>376</v>
      </c>
      <c r="ED48" t="s">
        <v>376</v>
      </c>
      <c r="EE48" t="s">
        <v>376</v>
      </c>
      <c r="EF48" t="s">
        <v>376</v>
      </c>
      <c r="EG48" t="s">
        <v>376</v>
      </c>
      <c r="EH48" t="s">
        <v>675</v>
      </c>
      <c r="EI48" t="s">
        <v>461</v>
      </c>
      <c r="EJ48" s="8">
        <v>2019</v>
      </c>
      <c r="EK48" t="s">
        <v>406</v>
      </c>
      <c r="EL48" t="s">
        <v>532</v>
      </c>
      <c r="EM48" t="s">
        <v>533</v>
      </c>
      <c r="EN48" t="s">
        <v>393</v>
      </c>
      <c r="EO48" t="s">
        <v>393</v>
      </c>
      <c r="EP48" t="s">
        <v>393</v>
      </c>
      <c r="EQ48" t="s">
        <v>393</v>
      </c>
      <c r="ER48" t="s">
        <v>376</v>
      </c>
      <c r="ES48" t="s">
        <v>393</v>
      </c>
      <c r="ET48" t="s">
        <v>393</v>
      </c>
      <c r="EU48" t="s">
        <v>393</v>
      </c>
      <c r="EV48" t="s">
        <v>393</v>
      </c>
      <c r="EW48" t="s">
        <v>401</v>
      </c>
      <c r="EX48" t="s">
        <v>376</v>
      </c>
      <c r="EY48" t="s">
        <v>376</v>
      </c>
      <c r="EZ48" t="s">
        <v>376</v>
      </c>
      <c r="FA48" t="s">
        <v>376</v>
      </c>
      <c r="FB48" t="s">
        <v>376</v>
      </c>
      <c r="FC48" t="s">
        <v>376</v>
      </c>
      <c r="FD48" t="s">
        <v>376</v>
      </c>
      <c r="FE48" t="s">
        <v>376</v>
      </c>
      <c r="FF48" t="s">
        <v>376</v>
      </c>
      <c r="FG48" t="s">
        <v>376</v>
      </c>
      <c r="FH48" t="s">
        <v>376</v>
      </c>
      <c r="FI48" t="s">
        <v>376</v>
      </c>
      <c r="FJ48" t="s">
        <v>376</v>
      </c>
      <c r="FK48" t="s">
        <v>376</v>
      </c>
      <c r="FL48" t="s">
        <v>376</v>
      </c>
      <c r="FM48" t="s">
        <v>376</v>
      </c>
      <c r="FN48" t="s">
        <v>376</v>
      </c>
      <c r="FO48" t="s">
        <v>376</v>
      </c>
      <c r="FP48" t="s">
        <v>376</v>
      </c>
      <c r="FQ48" t="s">
        <v>376</v>
      </c>
      <c r="FR48" t="s">
        <v>376</v>
      </c>
      <c r="FS48" t="s">
        <v>376</v>
      </c>
      <c r="FT48" t="s">
        <v>376</v>
      </c>
      <c r="FU48" t="s">
        <v>376</v>
      </c>
      <c r="FV48" t="s">
        <v>376</v>
      </c>
      <c r="FW48" t="s">
        <v>376</v>
      </c>
      <c r="FX48" t="s">
        <v>376</v>
      </c>
      <c r="FY48" t="s">
        <v>376</v>
      </c>
      <c r="FZ48" t="s">
        <v>376</v>
      </c>
      <c r="GA48" t="s">
        <v>376</v>
      </c>
      <c r="GB48" t="s">
        <v>376</v>
      </c>
      <c r="GC48" t="s">
        <v>376</v>
      </c>
      <c r="GD48" t="s">
        <v>376</v>
      </c>
      <c r="GE48" t="s">
        <v>376</v>
      </c>
      <c r="GF48" t="s">
        <v>376</v>
      </c>
      <c r="GG48" t="s">
        <v>376</v>
      </c>
      <c r="GH48" t="s">
        <v>376</v>
      </c>
      <c r="GI48" t="s">
        <v>376</v>
      </c>
      <c r="GJ48" t="s">
        <v>376</v>
      </c>
      <c r="GK48" t="s">
        <v>376</v>
      </c>
      <c r="GL48" t="s">
        <v>376</v>
      </c>
      <c r="GM48" t="s">
        <v>376</v>
      </c>
      <c r="GN48" t="s">
        <v>376</v>
      </c>
      <c r="GO48" t="s">
        <v>376</v>
      </c>
      <c r="GP48" t="s">
        <v>376</v>
      </c>
      <c r="GQ48" t="s">
        <v>376</v>
      </c>
      <c r="GR48" t="s">
        <v>376</v>
      </c>
      <c r="GS48" t="s">
        <v>376</v>
      </c>
      <c r="GT48" t="s">
        <v>376</v>
      </c>
      <c r="GU48" t="s">
        <v>376</v>
      </c>
      <c r="GV48" t="s">
        <v>376</v>
      </c>
      <c r="GW48" t="s">
        <v>376</v>
      </c>
      <c r="GX48" t="s">
        <v>376</v>
      </c>
      <c r="GY48" t="s">
        <v>376</v>
      </c>
      <c r="GZ48" t="s">
        <v>376</v>
      </c>
      <c r="HA48" t="s">
        <v>376</v>
      </c>
      <c r="HB48" t="s">
        <v>376</v>
      </c>
      <c r="HC48" t="s">
        <v>376</v>
      </c>
      <c r="HD48" t="s">
        <v>376</v>
      </c>
      <c r="HE48" t="s">
        <v>376</v>
      </c>
      <c r="HF48" t="s">
        <v>376</v>
      </c>
      <c r="HG48" t="s">
        <v>376</v>
      </c>
      <c r="HH48" t="s">
        <v>376</v>
      </c>
      <c r="HI48" t="s">
        <v>376</v>
      </c>
      <c r="HJ48" t="s">
        <v>376</v>
      </c>
      <c r="HK48" t="s">
        <v>376</v>
      </c>
      <c r="HL48" t="s">
        <v>376</v>
      </c>
      <c r="HM48" t="s">
        <v>376</v>
      </c>
      <c r="HN48" t="s">
        <v>376</v>
      </c>
      <c r="HO48" t="s">
        <v>376</v>
      </c>
      <c r="HP48" t="s">
        <v>376</v>
      </c>
      <c r="HQ48" t="s">
        <v>376</v>
      </c>
      <c r="HR48" t="s">
        <v>376</v>
      </c>
      <c r="HS48" t="s">
        <v>376</v>
      </c>
      <c r="HT48" t="s">
        <v>376</v>
      </c>
      <c r="HU48" t="s">
        <v>376</v>
      </c>
      <c r="HV48" t="s">
        <v>376</v>
      </c>
      <c r="HW48" t="s">
        <v>376</v>
      </c>
      <c r="HX48" t="s">
        <v>376</v>
      </c>
      <c r="HY48" t="s">
        <v>376</v>
      </c>
      <c r="HZ48" t="s">
        <v>376</v>
      </c>
      <c r="IA48" t="s">
        <v>376</v>
      </c>
      <c r="IB48" t="s">
        <v>376</v>
      </c>
      <c r="IC48" t="s">
        <v>376</v>
      </c>
      <c r="ID48" t="s">
        <v>376</v>
      </c>
      <c r="IE48" t="s">
        <v>376</v>
      </c>
      <c r="IF48" t="s">
        <v>376</v>
      </c>
      <c r="IG48" t="s">
        <v>376</v>
      </c>
      <c r="IH48" t="s">
        <v>376</v>
      </c>
      <c r="II48" t="s">
        <v>376</v>
      </c>
      <c r="IJ48" t="s">
        <v>376</v>
      </c>
      <c r="IK48" t="s">
        <v>376</v>
      </c>
      <c r="IL48" t="s">
        <v>376</v>
      </c>
      <c r="IM48" t="s">
        <v>376</v>
      </c>
      <c r="IN48" t="s">
        <v>376</v>
      </c>
      <c r="IO48" t="s">
        <v>376</v>
      </c>
      <c r="IP48" t="s">
        <v>376</v>
      </c>
      <c r="IQ48" t="s">
        <v>376</v>
      </c>
      <c r="IR48" t="s">
        <v>376</v>
      </c>
      <c r="IS48" t="s">
        <v>376</v>
      </c>
      <c r="IT48" t="s">
        <v>376</v>
      </c>
      <c r="IU48" t="s">
        <v>376</v>
      </c>
      <c r="IV48" t="s">
        <v>376</v>
      </c>
      <c r="IW48" t="s">
        <v>376</v>
      </c>
      <c r="IX48" t="s">
        <v>376</v>
      </c>
      <c r="IY48" t="s">
        <v>376</v>
      </c>
      <c r="IZ48" t="s">
        <v>376</v>
      </c>
      <c r="JA48" t="s">
        <v>376</v>
      </c>
      <c r="JB48" t="s">
        <v>376</v>
      </c>
      <c r="JC48" t="s">
        <v>376</v>
      </c>
      <c r="JD48" t="s">
        <v>376</v>
      </c>
      <c r="JE48" t="s">
        <v>376</v>
      </c>
      <c r="JF48" s="8" t="s">
        <v>376</v>
      </c>
      <c r="JG48" s="8">
        <f>AVERAGE(Tabla2[[#This Row],[Año]])</f>
        <v>2019</v>
      </c>
      <c r="JH48" s="8">
        <v>1</v>
      </c>
    </row>
    <row r="49" spans="1:268" x14ac:dyDescent="0.35">
      <c r="A49" s="33">
        <v>36</v>
      </c>
      <c r="B49" t="s">
        <v>313</v>
      </c>
      <c r="C49" t="s">
        <v>360</v>
      </c>
      <c r="D49">
        <v>108370797</v>
      </c>
      <c r="E49" t="s">
        <v>376</v>
      </c>
      <c r="F49" t="s">
        <v>376</v>
      </c>
      <c r="G49" t="s">
        <v>676</v>
      </c>
      <c r="H49" s="46" t="s">
        <v>1023</v>
      </c>
      <c r="I49" t="s">
        <v>376</v>
      </c>
      <c r="J49" t="s">
        <v>376</v>
      </c>
      <c r="K49" t="s">
        <v>376</v>
      </c>
      <c r="L49" t="s">
        <v>376</v>
      </c>
      <c r="M49" t="s">
        <v>396</v>
      </c>
      <c r="N49" t="s">
        <v>677</v>
      </c>
      <c r="O49" t="s">
        <v>678</v>
      </c>
      <c r="P49">
        <v>87568220</v>
      </c>
      <c r="Q49" s="30" t="s">
        <v>679</v>
      </c>
      <c r="R49" t="s">
        <v>393</v>
      </c>
      <c r="S49" t="s">
        <v>393</v>
      </c>
      <c r="T49" t="s">
        <v>376</v>
      </c>
      <c r="U49" t="s">
        <v>409</v>
      </c>
      <c r="V49" t="s">
        <v>409</v>
      </c>
      <c r="W49" t="s">
        <v>376</v>
      </c>
      <c r="X49" t="s">
        <v>410</v>
      </c>
      <c r="Y49" t="s">
        <v>393</v>
      </c>
      <c r="Z49" t="s">
        <v>680</v>
      </c>
      <c r="AA49" t="s">
        <v>681</v>
      </c>
      <c r="AB49" t="s">
        <v>376</v>
      </c>
      <c r="AC49" t="s">
        <v>393</v>
      </c>
      <c r="AD49" t="s">
        <v>393</v>
      </c>
      <c r="AE49" t="s">
        <v>393</v>
      </c>
      <c r="AF49" t="s">
        <v>393</v>
      </c>
      <c r="AG49" t="s">
        <v>393</v>
      </c>
      <c r="AH49" t="s">
        <v>393</v>
      </c>
      <c r="AI49" t="s">
        <v>406</v>
      </c>
      <c r="AJ49" t="s">
        <v>393</v>
      </c>
      <c r="AK49" s="49" t="s">
        <v>376</v>
      </c>
      <c r="AL49">
        <v>10</v>
      </c>
      <c r="AM49" t="s">
        <v>378</v>
      </c>
      <c r="AN49" t="s">
        <v>378</v>
      </c>
      <c r="AO49" t="s">
        <v>393</v>
      </c>
      <c r="AP49" t="s">
        <v>683</v>
      </c>
      <c r="AQ49" t="s">
        <v>684</v>
      </c>
      <c r="AR49" t="s">
        <v>393</v>
      </c>
      <c r="AS49" t="s">
        <v>393</v>
      </c>
      <c r="AT49" t="s">
        <v>393</v>
      </c>
      <c r="AU49" t="s">
        <v>393</v>
      </c>
      <c r="AV49" t="s">
        <v>393</v>
      </c>
      <c r="AW49" t="s">
        <v>376</v>
      </c>
      <c r="AX49" t="s">
        <v>393</v>
      </c>
      <c r="AY49" t="s">
        <v>393</v>
      </c>
      <c r="AZ49" s="30" t="s">
        <v>685</v>
      </c>
      <c r="BA49" t="s">
        <v>686</v>
      </c>
      <c r="BB49" t="s">
        <v>376</v>
      </c>
      <c r="BC49" t="s">
        <v>376</v>
      </c>
      <c r="BD49" t="s">
        <v>376</v>
      </c>
      <c r="BE49" t="s">
        <v>376</v>
      </c>
      <c r="BF49" t="s">
        <v>376</v>
      </c>
      <c r="BG49" t="s">
        <v>376</v>
      </c>
      <c r="BH49" t="s">
        <v>376</v>
      </c>
      <c r="BI49" t="s">
        <v>376</v>
      </c>
      <c r="BJ49" t="s">
        <v>376</v>
      </c>
      <c r="BK49" t="s">
        <v>376</v>
      </c>
      <c r="BL49" t="s">
        <v>376</v>
      </c>
      <c r="BM49" t="s">
        <v>376</v>
      </c>
      <c r="BN49" t="s">
        <v>376</v>
      </c>
      <c r="BO49" t="s">
        <v>376</v>
      </c>
      <c r="BP49" t="s">
        <v>376</v>
      </c>
      <c r="BQ49" t="s">
        <v>376</v>
      </c>
      <c r="BR49" t="s">
        <v>376</v>
      </c>
      <c r="BS49" t="s">
        <v>376</v>
      </c>
      <c r="BT49" t="s">
        <v>376</v>
      </c>
      <c r="BU49" t="s">
        <v>376</v>
      </c>
      <c r="BV49" t="s">
        <v>376</v>
      </c>
      <c r="BW49" t="s">
        <v>376</v>
      </c>
      <c r="BX49" t="s">
        <v>376</v>
      </c>
      <c r="BY49" t="s">
        <v>376</v>
      </c>
      <c r="BZ49" t="s">
        <v>376</v>
      </c>
      <c r="CA49" t="s">
        <v>376</v>
      </c>
      <c r="CB49" t="s">
        <v>376</v>
      </c>
      <c r="CC49" t="s">
        <v>376</v>
      </c>
      <c r="CD49" t="s">
        <v>376</v>
      </c>
      <c r="CE49" t="s">
        <v>376</v>
      </c>
      <c r="CF49" t="s">
        <v>376</v>
      </c>
      <c r="CG49" t="s">
        <v>376</v>
      </c>
      <c r="CH49" t="s">
        <v>376</v>
      </c>
      <c r="CI49" t="s">
        <v>376</v>
      </c>
      <c r="CJ49" t="s">
        <v>376</v>
      </c>
      <c r="CK49" t="s">
        <v>376</v>
      </c>
      <c r="CL49" t="s">
        <v>376</v>
      </c>
      <c r="CM49" t="s">
        <v>376</v>
      </c>
      <c r="CN49" t="s">
        <v>376</v>
      </c>
      <c r="CO49" t="s">
        <v>376</v>
      </c>
      <c r="CP49" t="s">
        <v>376</v>
      </c>
      <c r="CQ49" t="s">
        <v>376</v>
      </c>
      <c r="CR49" t="s">
        <v>376</v>
      </c>
      <c r="CS49" t="s">
        <v>376</v>
      </c>
      <c r="CT49" t="s">
        <v>376</v>
      </c>
      <c r="CU49" t="s">
        <v>376</v>
      </c>
      <c r="CV49" t="s">
        <v>376</v>
      </c>
      <c r="CW49" t="s">
        <v>376</v>
      </c>
      <c r="CX49" t="s">
        <v>376</v>
      </c>
      <c r="CY49" t="s">
        <v>376</v>
      </c>
      <c r="CZ49" t="s">
        <v>376</v>
      </c>
      <c r="DA49" t="s">
        <v>376</v>
      </c>
      <c r="DB49" t="s">
        <v>376</v>
      </c>
      <c r="DC49" t="s">
        <v>376</v>
      </c>
      <c r="DD49" t="s">
        <v>376</v>
      </c>
      <c r="DE49" t="s">
        <v>376</v>
      </c>
      <c r="DF49" t="s">
        <v>376</v>
      </c>
      <c r="DG49" t="s">
        <v>376</v>
      </c>
      <c r="DH49" t="s">
        <v>376</v>
      </c>
      <c r="DI49" t="s">
        <v>376</v>
      </c>
      <c r="DJ49" t="s">
        <v>376</v>
      </c>
      <c r="DK49" t="s">
        <v>376</v>
      </c>
      <c r="DL49" t="s">
        <v>376</v>
      </c>
      <c r="DM49" t="s">
        <v>376</v>
      </c>
      <c r="DN49" t="s">
        <v>376</v>
      </c>
      <c r="DO49" t="s">
        <v>376</v>
      </c>
      <c r="DP49" t="s">
        <v>376</v>
      </c>
      <c r="DQ49" t="s">
        <v>376</v>
      </c>
      <c r="DR49" t="s">
        <v>376</v>
      </c>
      <c r="DS49" t="s">
        <v>376</v>
      </c>
      <c r="DT49" t="s">
        <v>376</v>
      </c>
      <c r="DU49" t="s">
        <v>376</v>
      </c>
      <c r="DV49" t="s">
        <v>376</v>
      </c>
      <c r="DW49" t="s">
        <v>376</v>
      </c>
      <c r="DX49" t="s">
        <v>376</v>
      </c>
      <c r="DY49" t="s">
        <v>376</v>
      </c>
      <c r="DZ49" t="s">
        <v>376</v>
      </c>
      <c r="EA49" t="s">
        <v>376</v>
      </c>
      <c r="EB49" t="s">
        <v>376</v>
      </c>
      <c r="EC49" t="s">
        <v>376</v>
      </c>
      <c r="ED49" t="s">
        <v>376</v>
      </c>
      <c r="EE49" t="s">
        <v>376</v>
      </c>
      <c r="EF49" t="s">
        <v>376</v>
      </c>
      <c r="EG49" t="s">
        <v>376</v>
      </c>
      <c r="EH49" t="s">
        <v>682</v>
      </c>
      <c r="EI49" t="s">
        <v>455</v>
      </c>
      <c r="EJ49" s="8">
        <v>2017</v>
      </c>
      <c r="EK49" t="s">
        <v>393</v>
      </c>
      <c r="EL49" t="s">
        <v>532</v>
      </c>
      <c r="EM49" t="s">
        <v>533</v>
      </c>
      <c r="EN49" t="s">
        <v>393</v>
      </c>
      <c r="EO49" t="s">
        <v>393</v>
      </c>
      <c r="EP49" t="s">
        <v>393</v>
      </c>
      <c r="EQ49" t="s">
        <v>393</v>
      </c>
      <c r="ER49" t="s">
        <v>376</v>
      </c>
      <c r="ES49" t="s">
        <v>393</v>
      </c>
      <c r="ET49" t="s">
        <v>393</v>
      </c>
      <c r="EU49" t="s">
        <v>393</v>
      </c>
      <c r="EV49" t="s">
        <v>393</v>
      </c>
      <c r="EW49" t="s">
        <v>401</v>
      </c>
      <c r="EX49" t="s">
        <v>376</v>
      </c>
      <c r="EY49" t="s">
        <v>376</v>
      </c>
      <c r="EZ49" t="s">
        <v>376</v>
      </c>
      <c r="FA49" t="s">
        <v>376</v>
      </c>
      <c r="FB49" t="s">
        <v>376</v>
      </c>
      <c r="FC49" t="s">
        <v>376</v>
      </c>
      <c r="FD49" t="s">
        <v>376</v>
      </c>
      <c r="FE49" t="s">
        <v>376</v>
      </c>
      <c r="FF49" t="s">
        <v>376</v>
      </c>
      <c r="FG49" t="s">
        <v>376</v>
      </c>
      <c r="FH49" t="s">
        <v>376</v>
      </c>
      <c r="FI49" t="s">
        <v>376</v>
      </c>
      <c r="FJ49" t="s">
        <v>376</v>
      </c>
      <c r="FK49" t="s">
        <v>376</v>
      </c>
      <c r="FL49" t="s">
        <v>376</v>
      </c>
      <c r="FM49" t="s">
        <v>376</v>
      </c>
      <c r="FN49" t="s">
        <v>376</v>
      </c>
      <c r="FO49" t="s">
        <v>376</v>
      </c>
      <c r="FP49" t="s">
        <v>376</v>
      </c>
      <c r="FQ49" t="s">
        <v>376</v>
      </c>
      <c r="FR49" t="s">
        <v>376</v>
      </c>
      <c r="FS49" t="s">
        <v>376</v>
      </c>
      <c r="FT49" t="s">
        <v>376</v>
      </c>
      <c r="FU49" t="s">
        <v>376</v>
      </c>
      <c r="FV49" t="s">
        <v>376</v>
      </c>
      <c r="FW49" t="s">
        <v>376</v>
      </c>
      <c r="FX49" t="s">
        <v>376</v>
      </c>
      <c r="FY49" t="s">
        <v>376</v>
      </c>
      <c r="FZ49" t="s">
        <v>376</v>
      </c>
      <c r="GA49" t="s">
        <v>376</v>
      </c>
      <c r="GB49" t="s">
        <v>376</v>
      </c>
      <c r="GC49" t="s">
        <v>376</v>
      </c>
      <c r="GD49" t="s">
        <v>376</v>
      </c>
      <c r="GE49" t="s">
        <v>376</v>
      </c>
      <c r="GF49" t="s">
        <v>376</v>
      </c>
      <c r="GG49" t="s">
        <v>376</v>
      </c>
      <c r="GH49" t="s">
        <v>376</v>
      </c>
      <c r="GI49" t="s">
        <v>376</v>
      </c>
      <c r="GJ49" t="s">
        <v>376</v>
      </c>
      <c r="GK49" t="s">
        <v>376</v>
      </c>
      <c r="GL49" t="s">
        <v>376</v>
      </c>
      <c r="GM49" t="s">
        <v>376</v>
      </c>
      <c r="GN49" t="s">
        <v>376</v>
      </c>
      <c r="GO49" t="s">
        <v>376</v>
      </c>
      <c r="GP49" t="s">
        <v>376</v>
      </c>
      <c r="GQ49" t="s">
        <v>376</v>
      </c>
      <c r="GR49" t="s">
        <v>376</v>
      </c>
      <c r="GS49" t="s">
        <v>376</v>
      </c>
      <c r="GT49" t="s">
        <v>376</v>
      </c>
      <c r="GU49" t="s">
        <v>376</v>
      </c>
      <c r="GV49" t="s">
        <v>376</v>
      </c>
      <c r="GW49" t="s">
        <v>376</v>
      </c>
      <c r="GX49" t="s">
        <v>376</v>
      </c>
      <c r="GY49" t="s">
        <v>376</v>
      </c>
      <c r="GZ49" t="s">
        <v>376</v>
      </c>
      <c r="HA49" t="s">
        <v>376</v>
      </c>
      <c r="HB49" t="s">
        <v>376</v>
      </c>
      <c r="HC49" t="s">
        <v>376</v>
      </c>
      <c r="HD49" t="s">
        <v>376</v>
      </c>
      <c r="HE49" t="s">
        <v>376</v>
      </c>
      <c r="HF49" t="s">
        <v>376</v>
      </c>
      <c r="HG49" t="s">
        <v>376</v>
      </c>
      <c r="HH49" t="s">
        <v>376</v>
      </c>
      <c r="HI49" t="s">
        <v>376</v>
      </c>
      <c r="HJ49" t="s">
        <v>376</v>
      </c>
      <c r="HK49" t="s">
        <v>376</v>
      </c>
      <c r="HL49" t="s">
        <v>376</v>
      </c>
      <c r="HM49" t="s">
        <v>376</v>
      </c>
      <c r="HN49" t="s">
        <v>376</v>
      </c>
      <c r="HO49" t="s">
        <v>376</v>
      </c>
      <c r="HP49" t="s">
        <v>376</v>
      </c>
      <c r="HQ49" t="s">
        <v>376</v>
      </c>
      <c r="HR49" t="s">
        <v>376</v>
      </c>
      <c r="HS49" t="s">
        <v>376</v>
      </c>
      <c r="HT49" t="s">
        <v>376</v>
      </c>
      <c r="HU49" t="s">
        <v>376</v>
      </c>
      <c r="HV49" t="s">
        <v>376</v>
      </c>
      <c r="HW49" t="s">
        <v>376</v>
      </c>
      <c r="HX49" t="s">
        <v>376</v>
      </c>
      <c r="HY49" t="s">
        <v>376</v>
      </c>
      <c r="HZ49" t="s">
        <v>376</v>
      </c>
      <c r="IA49" t="s">
        <v>376</v>
      </c>
      <c r="IB49" t="s">
        <v>376</v>
      </c>
      <c r="IC49" t="s">
        <v>376</v>
      </c>
      <c r="ID49" t="s">
        <v>376</v>
      </c>
      <c r="IE49" t="s">
        <v>376</v>
      </c>
      <c r="IF49" t="s">
        <v>376</v>
      </c>
      <c r="IG49" t="s">
        <v>376</v>
      </c>
      <c r="IH49" t="s">
        <v>376</v>
      </c>
      <c r="II49" t="s">
        <v>376</v>
      </c>
      <c r="IJ49" t="s">
        <v>376</v>
      </c>
      <c r="IK49" t="s">
        <v>376</v>
      </c>
      <c r="IL49" t="s">
        <v>376</v>
      </c>
      <c r="IM49" t="s">
        <v>376</v>
      </c>
      <c r="IN49" t="s">
        <v>376</v>
      </c>
      <c r="IO49" t="s">
        <v>376</v>
      </c>
      <c r="IP49" t="s">
        <v>376</v>
      </c>
      <c r="IQ49" t="s">
        <v>376</v>
      </c>
      <c r="IR49" t="s">
        <v>376</v>
      </c>
      <c r="IS49" t="s">
        <v>376</v>
      </c>
      <c r="IT49" t="s">
        <v>376</v>
      </c>
      <c r="IU49" t="s">
        <v>376</v>
      </c>
      <c r="IV49" t="s">
        <v>376</v>
      </c>
      <c r="IW49" t="s">
        <v>376</v>
      </c>
      <c r="IX49" t="s">
        <v>376</v>
      </c>
      <c r="IY49" t="s">
        <v>376</v>
      </c>
      <c r="IZ49" t="s">
        <v>376</v>
      </c>
      <c r="JA49" t="s">
        <v>376</v>
      </c>
      <c r="JB49" t="s">
        <v>376</v>
      </c>
      <c r="JC49" t="s">
        <v>376</v>
      </c>
      <c r="JD49" t="s">
        <v>376</v>
      </c>
      <c r="JE49" t="s">
        <v>376</v>
      </c>
      <c r="JF49" s="8" t="s">
        <v>376</v>
      </c>
      <c r="JG49" s="8">
        <f>AVERAGE(Tabla2[[#This Row],[Año]])</f>
        <v>2017</v>
      </c>
      <c r="JH49" s="8">
        <v>1</v>
      </c>
    </row>
    <row r="50" spans="1:268" ht="29" x14ac:dyDescent="0.35">
      <c r="A50" s="36">
        <v>37</v>
      </c>
      <c r="B50" s="28" t="s">
        <v>314</v>
      </c>
      <c r="C50" t="s">
        <v>360</v>
      </c>
      <c r="D50">
        <v>204130622</v>
      </c>
      <c r="E50" t="s">
        <v>376</v>
      </c>
      <c r="F50" t="s">
        <v>376</v>
      </c>
      <c r="G50" t="s">
        <v>687</v>
      </c>
      <c r="H50" t="s">
        <v>432</v>
      </c>
      <c r="I50" t="s">
        <v>413</v>
      </c>
      <c r="J50" t="s">
        <v>376</v>
      </c>
      <c r="K50" t="s">
        <v>376</v>
      </c>
      <c r="L50" t="s">
        <v>376</v>
      </c>
      <c r="M50" t="s">
        <v>396</v>
      </c>
      <c r="N50" t="s">
        <v>688</v>
      </c>
      <c r="O50" t="s">
        <v>689</v>
      </c>
      <c r="P50" s="22" t="s">
        <v>690</v>
      </c>
      <c r="Q50" s="30" t="s">
        <v>691</v>
      </c>
      <c r="R50" t="s">
        <v>393</v>
      </c>
      <c r="S50" t="s">
        <v>393</v>
      </c>
      <c r="T50" t="s">
        <v>376</v>
      </c>
      <c r="U50" t="s">
        <v>409</v>
      </c>
      <c r="V50" t="s">
        <v>409</v>
      </c>
      <c r="W50" t="s">
        <v>376</v>
      </c>
      <c r="X50" t="s">
        <v>410</v>
      </c>
      <c r="Y50" t="s">
        <v>393</v>
      </c>
      <c r="Z50" t="s">
        <v>393</v>
      </c>
      <c r="AA50" s="28" t="s">
        <v>692</v>
      </c>
      <c r="AB50" t="s">
        <v>376</v>
      </c>
      <c r="AC50" t="s">
        <v>393</v>
      </c>
      <c r="AD50" t="s">
        <v>393</v>
      </c>
      <c r="AE50" t="s">
        <v>393</v>
      </c>
      <c r="AF50" t="s">
        <v>393</v>
      </c>
      <c r="AG50" t="s">
        <v>393</v>
      </c>
      <c r="AH50" s="31" t="s">
        <v>420</v>
      </c>
      <c r="AI50" s="31" t="s">
        <v>420</v>
      </c>
      <c r="AJ50" t="s">
        <v>393</v>
      </c>
      <c r="AK50" s="49">
        <v>0</v>
      </c>
      <c r="AL50">
        <v>15</v>
      </c>
      <c r="AM50" t="s">
        <v>378</v>
      </c>
      <c r="AN50" t="s">
        <v>378</v>
      </c>
      <c r="AO50" t="s">
        <v>393</v>
      </c>
      <c r="AP50" t="s">
        <v>693</v>
      </c>
      <c r="AQ50" t="s">
        <v>694</v>
      </c>
      <c r="AR50" t="s">
        <v>393</v>
      </c>
      <c r="AS50" t="s">
        <v>393</v>
      </c>
      <c r="AT50" t="s">
        <v>393</v>
      </c>
      <c r="AU50" t="s">
        <v>393</v>
      </c>
      <c r="AV50" t="s">
        <v>393</v>
      </c>
      <c r="AW50" t="s">
        <v>376</v>
      </c>
      <c r="AX50" t="s">
        <v>393</v>
      </c>
      <c r="AY50" t="s">
        <v>393</v>
      </c>
      <c r="AZ50" s="39" t="s">
        <v>747</v>
      </c>
      <c r="BA50" t="s">
        <v>695</v>
      </c>
      <c r="BB50" t="s">
        <v>376</v>
      </c>
      <c r="BC50" t="s">
        <v>376</v>
      </c>
      <c r="BD50" t="s">
        <v>376</v>
      </c>
      <c r="BE50" t="s">
        <v>376</v>
      </c>
      <c r="BF50" t="s">
        <v>376</v>
      </c>
      <c r="BG50" t="s">
        <v>376</v>
      </c>
      <c r="BH50" t="s">
        <v>376</v>
      </c>
      <c r="BI50" t="s">
        <v>376</v>
      </c>
      <c r="BJ50" t="s">
        <v>376</v>
      </c>
      <c r="BK50" t="s">
        <v>376</v>
      </c>
      <c r="BL50" t="s">
        <v>376</v>
      </c>
      <c r="BM50" t="s">
        <v>376</v>
      </c>
      <c r="BN50" t="s">
        <v>376</v>
      </c>
      <c r="BO50" t="s">
        <v>376</v>
      </c>
      <c r="BP50" t="s">
        <v>376</v>
      </c>
      <c r="BQ50" t="s">
        <v>376</v>
      </c>
      <c r="BR50" t="s">
        <v>376</v>
      </c>
      <c r="BS50" t="s">
        <v>376</v>
      </c>
      <c r="BT50" t="s">
        <v>376</v>
      </c>
      <c r="BU50" t="s">
        <v>376</v>
      </c>
      <c r="BV50" t="s">
        <v>376</v>
      </c>
      <c r="BW50" t="s">
        <v>376</v>
      </c>
      <c r="BX50" t="s">
        <v>376</v>
      </c>
      <c r="BY50" t="s">
        <v>376</v>
      </c>
      <c r="BZ50" t="s">
        <v>376</v>
      </c>
      <c r="CA50" t="s">
        <v>376</v>
      </c>
      <c r="CB50" t="s">
        <v>376</v>
      </c>
      <c r="CC50" t="s">
        <v>376</v>
      </c>
      <c r="CD50" t="s">
        <v>376</v>
      </c>
      <c r="CE50" t="s">
        <v>376</v>
      </c>
      <c r="CF50" t="s">
        <v>376</v>
      </c>
      <c r="CG50" t="s">
        <v>376</v>
      </c>
      <c r="CH50" t="s">
        <v>376</v>
      </c>
      <c r="CI50" t="s">
        <v>376</v>
      </c>
      <c r="CJ50" t="s">
        <v>376</v>
      </c>
      <c r="CK50" t="s">
        <v>376</v>
      </c>
      <c r="CL50" t="s">
        <v>376</v>
      </c>
      <c r="CM50" t="s">
        <v>376</v>
      </c>
      <c r="CN50" t="s">
        <v>376</v>
      </c>
      <c r="CO50" t="s">
        <v>376</v>
      </c>
      <c r="CP50" t="s">
        <v>376</v>
      </c>
      <c r="CQ50" t="s">
        <v>376</v>
      </c>
      <c r="CR50" t="s">
        <v>376</v>
      </c>
      <c r="CS50" t="s">
        <v>376</v>
      </c>
      <c r="CT50" t="s">
        <v>376</v>
      </c>
      <c r="CU50" t="s">
        <v>376</v>
      </c>
      <c r="CV50" t="s">
        <v>376</v>
      </c>
      <c r="CW50" t="s">
        <v>376</v>
      </c>
      <c r="CX50" t="s">
        <v>376</v>
      </c>
      <c r="CY50" t="s">
        <v>376</v>
      </c>
      <c r="CZ50" t="s">
        <v>376</v>
      </c>
      <c r="DA50" t="s">
        <v>376</v>
      </c>
      <c r="DB50" t="s">
        <v>376</v>
      </c>
      <c r="DC50" t="s">
        <v>376</v>
      </c>
      <c r="DD50" t="s">
        <v>376</v>
      </c>
      <c r="DE50" t="s">
        <v>376</v>
      </c>
      <c r="DF50" t="s">
        <v>376</v>
      </c>
      <c r="DG50" t="s">
        <v>376</v>
      </c>
      <c r="DH50" t="s">
        <v>376</v>
      </c>
      <c r="DI50" t="s">
        <v>376</v>
      </c>
      <c r="DJ50" t="s">
        <v>376</v>
      </c>
      <c r="DK50" t="s">
        <v>376</v>
      </c>
      <c r="DL50" t="s">
        <v>376</v>
      </c>
      <c r="DM50" t="s">
        <v>376</v>
      </c>
      <c r="DN50" t="s">
        <v>376</v>
      </c>
      <c r="DO50" t="s">
        <v>376</v>
      </c>
      <c r="DP50" t="s">
        <v>376</v>
      </c>
      <c r="DQ50" t="s">
        <v>376</v>
      </c>
      <c r="DR50" t="s">
        <v>376</v>
      </c>
      <c r="DS50" t="s">
        <v>376</v>
      </c>
      <c r="DT50" t="s">
        <v>376</v>
      </c>
      <c r="DU50" t="s">
        <v>376</v>
      </c>
      <c r="DV50" t="s">
        <v>376</v>
      </c>
      <c r="DW50" t="s">
        <v>376</v>
      </c>
      <c r="DX50" t="s">
        <v>376</v>
      </c>
      <c r="DY50" t="s">
        <v>376</v>
      </c>
      <c r="DZ50" t="s">
        <v>376</v>
      </c>
      <c r="EA50" t="s">
        <v>376</v>
      </c>
      <c r="EB50" t="s">
        <v>376</v>
      </c>
      <c r="EC50" t="s">
        <v>376</v>
      </c>
      <c r="ED50" t="s">
        <v>376</v>
      </c>
      <c r="EE50" t="s">
        <v>376</v>
      </c>
      <c r="EF50" t="s">
        <v>376</v>
      </c>
      <c r="EG50" t="s">
        <v>376</v>
      </c>
      <c r="EH50" t="s">
        <v>696</v>
      </c>
      <c r="EI50" t="s">
        <v>382</v>
      </c>
      <c r="EJ50" s="8">
        <v>2009</v>
      </c>
      <c r="EK50" t="s">
        <v>406</v>
      </c>
      <c r="EL50" t="s">
        <v>385</v>
      </c>
      <c r="EM50" t="s">
        <v>697</v>
      </c>
      <c r="EN50" t="s">
        <v>393</v>
      </c>
      <c r="EO50" t="s">
        <v>376</v>
      </c>
      <c r="EP50" t="s">
        <v>393</v>
      </c>
      <c r="EQ50" t="s">
        <v>393</v>
      </c>
      <c r="ER50" t="s">
        <v>393</v>
      </c>
      <c r="ES50" t="s">
        <v>376</v>
      </c>
      <c r="ET50" t="s">
        <v>376</v>
      </c>
      <c r="EU50" t="s">
        <v>393</v>
      </c>
      <c r="EV50" t="s">
        <v>393</v>
      </c>
      <c r="EW50" t="s">
        <v>401</v>
      </c>
      <c r="EX50" t="s">
        <v>698</v>
      </c>
      <c r="EY50" t="s">
        <v>455</v>
      </c>
      <c r="EZ50">
        <v>2020</v>
      </c>
      <c r="FA50" t="s">
        <v>393</v>
      </c>
      <c r="FB50" t="s">
        <v>385</v>
      </c>
      <c r="FC50" t="s">
        <v>538</v>
      </c>
      <c r="FD50" t="s">
        <v>393</v>
      </c>
      <c r="FE50" t="s">
        <v>393</v>
      </c>
      <c r="FF50" t="s">
        <v>393</v>
      </c>
      <c r="FG50" t="s">
        <v>393</v>
      </c>
      <c r="FH50" t="s">
        <v>376</v>
      </c>
      <c r="FI50" t="s">
        <v>393</v>
      </c>
      <c r="FJ50" t="s">
        <v>393</v>
      </c>
      <c r="FK50" t="s">
        <v>393</v>
      </c>
      <c r="FL50" t="s">
        <v>393</v>
      </c>
      <c r="FM50" t="s">
        <v>401</v>
      </c>
      <c r="FN50" t="s">
        <v>376</v>
      </c>
      <c r="FO50" t="s">
        <v>376</v>
      </c>
      <c r="FP50" t="s">
        <v>376</v>
      </c>
      <c r="FQ50" t="s">
        <v>376</v>
      </c>
      <c r="FR50" t="s">
        <v>376</v>
      </c>
      <c r="FS50" t="s">
        <v>376</v>
      </c>
      <c r="FT50" t="s">
        <v>376</v>
      </c>
      <c r="FU50" t="s">
        <v>376</v>
      </c>
      <c r="FV50" t="s">
        <v>376</v>
      </c>
      <c r="FW50" t="s">
        <v>376</v>
      </c>
      <c r="FX50" t="s">
        <v>376</v>
      </c>
      <c r="FY50" t="s">
        <v>376</v>
      </c>
      <c r="FZ50" t="s">
        <v>376</v>
      </c>
      <c r="GA50" t="s">
        <v>376</v>
      </c>
      <c r="GB50" t="s">
        <v>376</v>
      </c>
      <c r="GC50" t="s">
        <v>376</v>
      </c>
      <c r="GD50" t="s">
        <v>376</v>
      </c>
      <c r="GE50" t="s">
        <v>376</v>
      </c>
      <c r="GF50" t="s">
        <v>376</v>
      </c>
      <c r="GG50" t="s">
        <v>376</v>
      </c>
      <c r="GH50" t="s">
        <v>376</v>
      </c>
      <c r="GI50" t="s">
        <v>376</v>
      </c>
      <c r="GJ50" t="s">
        <v>376</v>
      </c>
      <c r="GK50" t="s">
        <v>376</v>
      </c>
      <c r="GL50" t="s">
        <v>376</v>
      </c>
      <c r="GM50" t="s">
        <v>376</v>
      </c>
      <c r="GN50" t="s">
        <v>376</v>
      </c>
      <c r="GO50" t="s">
        <v>376</v>
      </c>
      <c r="GP50" t="s">
        <v>376</v>
      </c>
      <c r="GQ50" t="s">
        <v>376</v>
      </c>
      <c r="GR50" t="s">
        <v>376</v>
      </c>
      <c r="GS50" t="s">
        <v>376</v>
      </c>
      <c r="GT50" t="s">
        <v>376</v>
      </c>
      <c r="GU50" t="s">
        <v>376</v>
      </c>
      <c r="GV50" t="s">
        <v>376</v>
      </c>
      <c r="GW50" t="s">
        <v>376</v>
      </c>
      <c r="GX50" t="s">
        <v>376</v>
      </c>
      <c r="GY50" t="s">
        <v>376</v>
      </c>
      <c r="GZ50" t="s">
        <v>376</v>
      </c>
      <c r="HA50" t="s">
        <v>376</v>
      </c>
      <c r="HB50" t="s">
        <v>376</v>
      </c>
      <c r="HC50" t="s">
        <v>376</v>
      </c>
      <c r="HD50" t="s">
        <v>376</v>
      </c>
      <c r="HE50" t="s">
        <v>376</v>
      </c>
      <c r="HF50" t="s">
        <v>376</v>
      </c>
      <c r="HG50" t="s">
        <v>376</v>
      </c>
      <c r="HH50" t="s">
        <v>376</v>
      </c>
      <c r="HI50" t="s">
        <v>376</v>
      </c>
      <c r="HJ50" t="s">
        <v>376</v>
      </c>
      <c r="HK50" t="s">
        <v>376</v>
      </c>
      <c r="HL50" t="s">
        <v>376</v>
      </c>
      <c r="HM50" t="s">
        <v>376</v>
      </c>
      <c r="HN50" t="s">
        <v>376</v>
      </c>
      <c r="HO50" t="s">
        <v>376</v>
      </c>
      <c r="HP50" t="s">
        <v>376</v>
      </c>
      <c r="HQ50" t="s">
        <v>376</v>
      </c>
      <c r="HR50" t="s">
        <v>376</v>
      </c>
      <c r="HS50" t="s">
        <v>376</v>
      </c>
      <c r="HT50" t="s">
        <v>376</v>
      </c>
      <c r="HU50" t="s">
        <v>376</v>
      </c>
      <c r="HV50" t="s">
        <v>376</v>
      </c>
      <c r="HW50" t="s">
        <v>376</v>
      </c>
      <c r="HX50" t="s">
        <v>376</v>
      </c>
      <c r="HY50" t="s">
        <v>376</v>
      </c>
      <c r="HZ50" t="s">
        <v>376</v>
      </c>
      <c r="IA50" t="s">
        <v>376</v>
      </c>
      <c r="IB50" t="s">
        <v>376</v>
      </c>
      <c r="IC50" t="s">
        <v>376</v>
      </c>
      <c r="ID50" t="s">
        <v>376</v>
      </c>
      <c r="IE50" t="s">
        <v>376</v>
      </c>
      <c r="IF50" t="s">
        <v>376</v>
      </c>
      <c r="IG50" t="s">
        <v>376</v>
      </c>
      <c r="IH50" t="s">
        <v>376</v>
      </c>
      <c r="II50" t="s">
        <v>376</v>
      </c>
      <c r="IJ50" t="s">
        <v>376</v>
      </c>
      <c r="IK50" t="s">
        <v>376</v>
      </c>
      <c r="IL50" t="s">
        <v>376</v>
      </c>
      <c r="IM50" t="s">
        <v>376</v>
      </c>
      <c r="IN50" t="s">
        <v>376</v>
      </c>
      <c r="IO50" t="s">
        <v>376</v>
      </c>
      <c r="IP50" t="s">
        <v>376</v>
      </c>
      <c r="IQ50" t="s">
        <v>376</v>
      </c>
      <c r="IR50" t="s">
        <v>376</v>
      </c>
      <c r="IS50" t="s">
        <v>376</v>
      </c>
      <c r="IT50" t="s">
        <v>376</v>
      </c>
      <c r="IU50" t="s">
        <v>376</v>
      </c>
      <c r="IV50" t="s">
        <v>376</v>
      </c>
      <c r="IW50" t="s">
        <v>376</v>
      </c>
      <c r="IX50" t="s">
        <v>376</v>
      </c>
      <c r="IY50" t="s">
        <v>376</v>
      </c>
      <c r="IZ50" t="s">
        <v>376</v>
      </c>
      <c r="JA50" t="s">
        <v>376</v>
      </c>
      <c r="JB50" t="s">
        <v>376</v>
      </c>
      <c r="JC50" t="s">
        <v>376</v>
      </c>
      <c r="JD50" t="s">
        <v>376</v>
      </c>
      <c r="JE50" t="s">
        <v>376</v>
      </c>
      <c r="JF50" s="8">
        <f>AVERAGE(Tabla2[[#This Row],[Año]])</f>
        <v>2009</v>
      </c>
      <c r="JG50" s="8">
        <f>AVERAGE(Tabla2[[#This Row],[Año 2]])</f>
        <v>2020</v>
      </c>
      <c r="JH50" s="8">
        <v>2</v>
      </c>
    </row>
    <row r="51" spans="1:268" ht="29" x14ac:dyDescent="0.35">
      <c r="A51" s="33">
        <v>38</v>
      </c>
      <c r="B51" t="s">
        <v>315</v>
      </c>
      <c r="C51" t="s">
        <v>360</v>
      </c>
      <c r="D51">
        <v>206130329</v>
      </c>
      <c r="E51" t="s">
        <v>376</v>
      </c>
      <c r="F51" t="s">
        <v>376</v>
      </c>
      <c r="G51" t="s">
        <v>570</v>
      </c>
      <c r="H51" t="s">
        <v>571</v>
      </c>
      <c r="I51" t="s">
        <v>376</v>
      </c>
      <c r="J51" t="s">
        <v>376</v>
      </c>
      <c r="K51" t="s">
        <v>376</v>
      </c>
      <c r="L51" t="s">
        <v>376</v>
      </c>
      <c r="M51" t="s">
        <v>671</v>
      </c>
      <c r="N51" t="s">
        <v>376</v>
      </c>
      <c r="O51" t="s">
        <v>699</v>
      </c>
      <c r="P51" s="22" t="s">
        <v>700</v>
      </c>
      <c r="Q51" s="30" t="s">
        <v>701</v>
      </c>
      <c r="R51" t="s">
        <v>393</v>
      </c>
      <c r="S51" t="s">
        <v>393</v>
      </c>
      <c r="T51" t="s">
        <v>376</v>
      </c>
      <c r="U51" t="s">
        <v>409</v>
      </c>
      <c r="V51" t="s">
        <v>409</v>
      </c>
      <c r="W51" t="s">
        <v>376</v>
      </c>
      <c r="X51" t="s">
        <v>409</v>
      </c>
      <c r="Y51" t="s">
        <v>393</v>
      </c>
      <c r="Z51" t="s">
        <v>393</v>
      </c>
      <c r="AA51" t="s">
        <v>393</v>
      </c>
      <c r="AB51" t="s">
        <v>376</v>
      </c>
      <c r="AC51" t="s">
        <v>393</v>
      </c>
      <c r="AD51" t="s">
        <v>393</v>
      </c>
      <c r="AE51" t="s">
        <v>393</v>
      </c>
      <c r="AF51" t="s">
        <v>393</v>
      </c>
      <c r="AG51" t="s">
        <v>393</v>
      </c>
      <c r="AH51" t="s">
        <v>393</v>
      </c>
      <c r="AI51" t="s">
        <v>393</v>
      </c>
      <c r="AJ51" t="s">
        <v>393</v>
      </c>
      <c r="AK51" s="49">
        <v>0</v>
      </c>
      <c r="AL51">
        <v>5</v>
      </c>
      <c r="AM51" t="s">
        <v>378</v>
      </c>
      <c r="AN51" t="s">
        <v>378</v>
      </c>
      <c r="AO51" t="s">
        <v>393</v>
      </c>
      <c r="AP51" t="s">
        <v>376</v>
      </c>
      <c r="AQ51" t="s">
        <v>376</v>
      </c>
      <c r="AR51" t="s">
        <v>376</v>
      </c>
      <c r="AS51" t="s">
        <v>376</v>
      </c>
      <c r="AT51" t="s">
        <v>376</v>
      </c>
      <c r="AU51" t="s">
        <v>376</v>
      </c>
      <c r="AV51" t="s">
        <v>376</v>
      </c>
      <c r="AW51" t="s">
        <v>376</v>
      </c>
      <c r="AX51" t="s">
        <v>376</v>
      </c>
      <c r="AY51" t="s">
        <v>376</v>
      </c>
      <c r="AZ51" t="s">
        <v>376</v>
      </c>
      <c r="BA51" t="s">
        <v>376</v>
      </c>
      <c r="BB51" t="s">
        <v>376</v>
      </c>
      <c r="BC51" t="s">
        <v>376</v>
      </c>
      <c r="BD51" t="s">
        <v>376</v>
      </c>
      <c r="BE51" t="s">
        <v>376</v>
      </c>
      <c r="BF51" t="s">
        <v>376</v>
      </c>
      <c r="BG51" t="s">
        <v>376</v>
      </c>
      <c r="BH51" t="s">
        <v>376</v>
      </c>
      <c r="BI51" t="s">
        <v>376</v>
      </c>
      <c r="BJ51" t="s">
        <v>376</v>
      </c>
      <c r="BK51" t="s">
        <v>376</v>
      </c>
      <c r="BL51" t="s">
        <v>376</v>
      </c>
      <c r="BM51" t="s">
        <v>376</v>
      </c>
      <c r="BN51" t="s">
        <v>376</v>
      </c>
      <c r="BO51" t="s">
        <v>376</v>
      </c>
      <c r="BP51" t="s">
        <v>376</v>
      </c>
      <c r="BQ51" t="s">
        <v>376</v>
      </c>
      <c r="BR51" t="s">
        <v>376</v>
      </c>
      <c r="BS51" t="s">
        <v>376</v>
      </c>
      <c r="BT51" t="s">
        <v>376</v>
      </c>
      <c r="BU51" t="s">
        <v>376</v>
      </c>
      <c r="BV51" t="s">
        <v>376</v>
      </c>
      <c r="BW51" t="s">
        <v>376</v>
      </c>
      <c r="BX51" t="s">
        <v>376</v>
      </c>
      <c r="BY51" t="s">
        <v>376</v>
      </c>
      <c r="BZ51" t="s">
        <v>376</v>
      </c>
      <c r="CA51" t="s">
        <v>376</v>
      </c>
      <c r="CB51" t="s">
        <v>376</v>
      </c>
      <c r="CC51" t="s">
        <v>376</v>
      </c>
      <c r="CD51" t="s">
        <v>376</v>
      </c>
      <c r="CE51" t="s">
        <v>376</v>
      </c>
      <c r="CF51" t="s">
        <v>376</v>
      </c>
      <c r="CG51" t="s">
        <v>376</v>
      </c>
      <c r="CH51" t="s">
        <v>376</v>
      </c>
      <c r="CI51" t="s">
        <v>376</v>
      </c>
      <c r="CJ51" t="s">
        <v>376</v>
      </c>
      <c r="CK51" t="s">
        <v>376</v>
      </c>
      <c r="CL51" t="s">
        <v>376</v>
      </c>
      <c r="CM51" t="s">
        <v>376</v>
      </c>
      <c r="CN51" t="s">
        <v>376</v>
      </c>
      <c r="CO51" t="s">
        <v>376</v>
      </c>
      <c r="CP51" t="s">
        <v>376</v>
      </c>
      <c r="CQ51" t="s">
        <v>376</v>
      </c>
      <c r="CR51" t="s">
        <v>376</v>
      </c>
      <c r="CS51" t="s">
        <v>376</v>
      </c>
      <c r="CT51" t="s">
        <v>376</v>
      </c>
      <c r="CU51" t="s">
        <v>376</v>
      </c>
      <c r="CV51" t="s">
        <v>376</v>
      </c>
      <c r="CW51" t="s">
        <v>376</v>
      </c>
      <c r="CX51" t="s">
        <v>376</v>
      </c>
      <c r="CY51" t="s">
        <v>376</v>
      </c>
      <c r="CZ51" t="s">
        <v>376</v>
      </c>
      <c r="DA51" t="s">
        <v>376</v>
      </c>
      <c r="DB51" t="s">
        <v>376</v>
      </c>
      <c r="DC51" t="s">
        <v>376</v>
      </c>
      <c r="DD51" t="s">
        <v>376</v>
      </c>
      <c r="DE51" t="s">
        <v>376</v>
      </c>
      <c r="DF51" t="s">
        <v>376</v>
      </c>
      <c r="DG51" t="s">
        <v>376</v>
      </c>
      <c r="DH51" t="s">
        <v>376</v>
      </c>
      <c r="DI51" t="s">
        <v>376</v>
      </c>
      <c r="DJ51" t="s">
        <v>376</v>
      </c>
      <c r="DK51" t="s">
        <v>376</v>
      </c>
      <c r="DL51" t="s">
        <v>376</v>
      </c>
      <c r="DM51" t="s">
        <v>376</v>
      </c>
      <c r="DN51" t="s">
        <v>376</v>
      </c>
      <c r="DO51" t="s">
        <v>376</v>
      </c>
      <c r="DP51" t="s">
        <v>376</v>
      </c>
      <c r="DQ51" t="s">
        <v>376</v>
      </c>
      <c r="DR51" t="s">
        <v>376</v>
      </c>
      <c r="DS51" t="s">
        <v>376</v>
      </c>
      <c r="DT51" t="s">
        <v>376</v>
      </c>
      <c r="DU51" t="s">
        <v>376</v>
      </c>
      <c r="DV51" t="s">
        <v>376</v>
      </c>
      <c r="DW51" t="s">
        <v>376</v>
      </c>
      <c r="DX51" t="s">
        <v>376</v>
      </c>
      <c r="DY51" t="s">
        <v>376</v>
      </c>
      <c r="DZ51" t="s">
        <v>376</v>
      </c>
      <c r="EA51" t="s">
        <v>376</v>
      </c>
      <c r="EB51" t="s">
        <v>376</v>
      </c>
      <c r="EC51" t="s">
        <v>376</v>
      </c>
      <c r="ED51" t="s">
        <v>376</v>
      </c>
      <c r="EE51" t="s">
        <v>376</v>
      </c>
      <c r="EF51" t="s">
        <v>376</v>
      </c>
      <c r="EG51" t="s">
        <v>376</v>
      </c>
      <c r="EH51" t="s">
        <v>702</v>
      </c>
      <c r="EI51" t="s">
        <v>599</v>
      </c>
      <c r="EJ51" s="8">
        <v>2006</v>
      </c>
      <c r="EK51" t="s">
        <v>406</v>
      </c>
      <c r="EL51" t="s">
        <v>385</v>
      </c>
      <c r="EM51" t="s">
        <v>538</v>
      </c>
      <c r="EN51" t="s">
        <v>393</v>
      </c>
      <c r="EO51" t="s">
        <v>376</v>
      </c>
      <c r="EP51" t="s">
        <v>393</v>
      </c>
      <c r="EQ51" t="s">
        <v>393</v>
      </c>
      <c r="ER51" t="s">
        <v>393</v>
      </c>
      <c r="ES51" t="s">
        <v>376</v>
      </c>
      <c r="ET51" t="s">
        <v>376</v>
      </c>
      <c r="EU51" t="s">
        <v>393</v>
      </c>
      <c r="EV51" t="s">
        <v>393</v>
      </c>
      <c r="EW51" t="s">
        <v>401</v>
      </c>
      <c r="EX51" t="s">
        <v>376</v>
      </c>
      <c r="EY51" t="s">
        <v>376</v>
      </c>
      <c r="EZ51" t="s">
        <v>376</v>
      </c>
      <c r="FA51" t="s">
        <v>376</v>
      </c>
      <c r="FB51" t="s">
        <v>376</v>
      </c>
      <c r="FC51" t="s">
        <v>376</v>
      </c>
      <c r="FD51" t="s">
        <v>376</v>
      </c>
      <c r="FE51" t="s">
        <v>376</v>
      </c>
      <c r="FF51" t="s">
        <v>376</v>
      </c>
      <c r="FG51" t="s">
        <v>376</v>
      </c>
      <c r="FH51" t="s">
        <v>376</v>
      </c>
      <c r="FI51" t="s">
        <v>376</v>
      </c>
      <c r="FJ51" t="s">
        <v>376</v>
      </c>
      <c r="FK51" t="s">
        <v>376</v>
      </c>
      <c r="FL51" t="s">
        <v>376</v>
      </c>
      <c r="FM51" t="s">
        <v>376</v>
      </c>
      <c r="FN51" t="s">
        <v>376</v>
      </c>
      <c r="FO51" t="s">
        <v>376</v>
      </c>
      <c r="FP51" t="s">
        <v>376</v>
      </c>
      <c r="FQ51" t="s">
        <v>376</v>
      </c>
      <c r="FR51" t="s">
        <v>376</v>
      </c>
      <c r="FS51" t="s">
        <v>376</v>
      </c>
      <c r="FT51" t="s">
        <v>376</v>
      </c>
      <c r="FU51" t="s">
        <v>376</v>
      </c>
      <c r="FV51" t="s">
        <v>376</v>
      </c>
      <c r="FW51" t="s">
        <v>376</v>
      </c>
      <c r="FX51" t="s">
        <v>376</v>
      </c>
      <c r="FY51" t="s">
        <v>376</v>
      </c>
      <c r="FZ51" t="s">
        <v>376</v>
      </c>
      <c r="GA51" t="s">
        <v>376</v>
      </c>
      <c r="GB51" t="s">
        <v>376</v>
      </c>
      <c r="GC51" t="s">
        <v>376</v>
      </c>
      <c r="GD51" t="s">
        <v>376</v>
      </c>
      <c r="GE51" t="s">
        <v>376</v>
      </c>
      <c r="GF51" t="s">
        <v>376</v>
      </c>
      <c r="GG51" t="s">
        <v>376</v>
      </c>
      <c r="GH51" t="s">
        <v>376</v>
      </c>
      <c r="GI51" t="s">
        <v>376</v>
      </c>
      <c r="GJ51" t="s">
        <v>376</v>
      </c>
      <c r="GK51" t="s">
        <v>376</v>
      </c>
      <c r="GL51" t="s">
        <v>376</v>
      </c>
      <c r="GM51" t="s">
        <v>376</v>
      </c>
      <c r="GN51" t="s">
        <v>376</v>
      </c>
      <c r="GO51" t="s">
        <v>376</v>
      </c>
      <c r="GP51" t="s">
        <v>376</v>
      </c>
      <c r="GQ51" t="s">
        <v>376</v>
      </c>
      <c r="GR51" t="s">
        <v>376</v>
      </c>
      <c r="GS51" t="s">
        <v>376</v>
      </c>
      <c r="GT51" t="s">
        <v>376</v>
      </c>
      <c r="GU51" t="s">
        <v>376</v>
      </c>
      <c r="GV51" t="s">
        <v>376</v>
      </c>
      <c r="GW51" t="s">
        <v>376</v>
      </c>
      <c r="GX51" t="s">
        <v>376</v>
      </c>
      <c r="GY51" t="s">
        <v>376</v>
      </c>
      <c r="GZ51" t="s">
        <v>376</v>
      </c>
      <c r="HA51" t="s">
        <v>376</v>
      </c>
      <c r="HB51" t="s">
        <v>376</v>
      </c>
      <c r="HC51" t="s">
        <v>376</v>
      </c>
      <c r="HD51" t="s">
        <v>376</v>
      </c>
      <c r="HE51" t="s">
        <v>376</v>
      </c>
      <c r="HF51" t="s">
        <v>376</v>
      </c>
      <c r="HG51" t="s">
        <v>376</v>
      </c>
      <c r="HH51" t="s">
        <v>376</v>
      </c>
      <c r="HI51" t="s">
        <v>376</v>
      </c>
      <c r="HJ51" t="s">
        <v>376</v>
      </c>
      <c r="HK51" t="s">
        <v>376</v>
      </c>
      <c r="HL51" t="s">
        <v>376</v>
      </c>
      <c r="HM51" t="s">
        <v>376</v>
      </c>
      <c r="HN51" t="s">
        <v>376</v>
      </c>
      <c r="HO51" t="s">
        <v>376</v>
      </c>
      <c r="HP51" t="s">
        <v>376</v>
      </c>
      <c r="HQ51" t="s">
        <v>376</v>
      </c>
      <c r="HR51" t="s">
        <v>376</v>
      </c>
      <c r="HS51" t="s">
        <v>376</v>
      </c>
      <c r="HT51" t="s">
        <v>376</v>
      </c>
      <c r="HU51" t="s">
        <v>376</v>
      </c>
      <c r="HV51" t="s">
        <v>376</v>
      </c>
      <c r="HW51" t="s">
        <v>376</v>
      </c>
      <c r="HX51" t="s">
        <v>376</v>
      </c>
      <c r="HY51" t="s">
        <v>376</v>
      </c>
      <c r="HZ51" t="s">
        <v>376</v>
      </c>
      <c r="IA51" t="s">
        <v>376</v>
      </c>
      <c r="IB51" t="s">
        <v>376</v>
      </c>
      <c r="IC51" t="s">
        <v>376</v>
      </c>
      <c r="ID51" t="s">
        <v>376</v>
      </c>
      <c r="IE51" t="s">
        <v>376</v>
      </c>
      <c r="IF51" t="s">
        <v>376</v>
      </c>
      <c r="IG51" t="s">
        <v>376</v>
      </c>
      <c r="IH51" t="s">
        <v>376</v>
      </c>
      <c r="II51" t="s">
        <v>376</v>
      </c>
      <c r="IJ51" t="s">
        <v>376</v>
      </c>
      <c r="IK51" t="s">
        <v>376</v>
      </c>
      <c r="IL51" t="s">
        <v>376</v>
      </c>
      <c r="IM51" t="s">
        <v>376</v>
      </c>
      <c r="IN51" t="s">
        <v>376</v>
      </c>
      <c r="IO51" t="s">
        <v>376</v>
      </c>
      <c r="IP51" t="s">
        <v>376</v>
      </c>
      <c r="IQ51" t="s">
        <v>376</v>
      </c>
      <c r="IR51" t="s">
        <v>376</v>
      </c>
      <c r="IS51" t="s">
        <v>376</v>
      </c>
      <c r="IT51" t="s">
        <v>376</v>
      </c>
      <c r="IU51" t="s">
        <v>376</v>
      </c>
      <c r="IV51" t="s">
        <v>376</v>
      </c>
      <c r="IW51" t="s">
        <v>376</v>
      </c>
      <c r="IX51" t="s">
        <v>376</v>
      </c>
      <c r="IY51" t="s">
        <v>376</v>
      </c>
      <c r="IZ51" t="s">
        <v>376</v>
      </c>
      <c r="JA51" t="s">
        <v>376</v>
      </c>
      <c r="JB51" t="s">
        <v>376</v>
      </c>
      <c r="JC51" t="s">
        <v>376</v>
      </c>
      <c r="JD51" t="s">
        <v>376</v>
      </c>
      <c r="JE51" t="s">
        <v>376</v>
      </c>
      <c r="JF51" s="8">
        <f>AVERAGE(Tabla2[[#This Row],[Año]])</f>
        <v>2006</v>
      </c>
      <c r="JG51" s="8" t="s">
        <v>376</v>
      </c>
      <c r="JH51" s="8">
        <v>1</v>
      </c>
    </row>
    <row r="52" spans="1:268" ht="18.5" customHeight="1" x14ac:dyDescent="0.35">
      <c r="A52" s="33">
        <v>39</v>
      </c>
      <c r="B52" t="s">
        <v>316</v>
      </c>
      <c r="C52" t="s">
        <v>360</v>
      </c>
      <c r="D52">
        <v>106940286</v>
      </c>
      <c r="E52" t="s">
        <v>376</v>
      </c>
      <c r="F52" t="s">
        <v>376</v>
      </c>
      <c r="G52" t="s">
        <v>703</v>
      </c>
      <c r="H52" t="s">
        <v>432</v>
      </c>
      <c r="I52" t="s">
        <v>376</v>
      </c>
      <c r="J52" t="s">
        <v>376</v>
      </c>
      <c r="K52" t="s">
        <v>376</v>
      </c>
      <c r="L52" t="s">
        <v>376</v>
      </c>
      <c r="M52" t="s">
        <v>396</v>
      </c>
      <c r="N52" t="s">
        <v>704</v>
      </c>
      <c r="O52" t="s">
        <v>705</v>
      </c>
      <c r="P52">
        <v>83865640</v>
      </c>
      <c r="Q52" s="30" t="s">
        <v>706</v>
      </c>
      <c r="R52" t="s">
        <v>393</v>
      </c>
      <c r="S52" t="s">
        <v>393</v>
      </c>
      <c r="T52" t="s">
        <v>376</v>
      </c>
      <c r="U52" t="s">
        <v>409</v>
      </c>
      <c r="V52" t="s">
        <v>409</v>
      </c>
      <c r="W52" t="s">
        <v>376</v>
      </c>
      <c r="X52" t="s">
        <v>410</v>
      </c>
      <c r="Y52" t="s">
        <v>393</v>
      </c>
      <c r="Z52" t="s">
        <v>393</v>
      </c>
      <c r="AA52" t="s">
        <v>393</v>
      </c>
      <c r="AB52" t="s">
        <v>376</v>
      </c>
      <c r="AC52" t="s">
        <v>393</v>
      </c>
      <c r="AD52" t="s">
        <v>393</v>
      </c>
      <c r="AE52" t="s">
        <v>393</v>
      </c>
      <c r="AF52" t="s">
        <v>393</v>
      </c>
      <c r="AG52" t="s">
        <v>393</v>
      </c>
      <c r="AH52" t="s">
        <v>393</v>
      </c>
      <c r="AI52" t="s">
        <v>393</v>
      </c>
      <c r="AJ52" t="s">
        <v>393</v>
      </c>
      <c r="AK52" s="49">
        <v>0.15</v>
      </c>
      <c r="AL52">
        <v>25</v>
      </c>
      <c r="AM52" t="s">
        <v>378</v>
      </c>
      <c r="AN52" t="s">
        <v>393</v>
      </c>
      <c r="AO52" t="s">
        <v>393</v>
      </c>
      <c r="AP52" t="s">
        <v>376</v>
      </c>
      <c r="AQ52" t="s">
        <v>376</v>
      </c>
      <c r="AR52" t="s">
        <v>376</v>
      </c>
      <c r="AS52" t="s">
        <v>376</v>
      </c>
      <c r="AT52" t="s">
        <v>376</v>
      </c>
      <c r="AU52" t="s">
        <v>376</v>
      </c>
      <c r="AV52" t="s">
        <v>376</v>
      </c>
      <c r="AW52" t="s">
        <v>376</v>
      </c>
      <c r="AX52" t="s">
        <v>376</v>
      </c>
      <c r="AY52" t="s">
        <v>376</v>
      </c>
      <c r="AZ52" t="s">
        <v>376</v>
      </c>
      <c r="BA52" t="s">
        <v>376</v>
      </c>
      <c r="BB52" t="s">
        <v>376</v>
      </c>
      <c r="BC52" t="s">
        <v>376</v>
      </c>
      <c r="BD52" t="s">
        <v>376</v>
      </c>
      <c r="BE52" t="s">
        <v>376</v>
      </c>
      <c r="BF52" t="s">
        <v>376</v>
      </c>
      <c r="BG52" t="s">
        <v>376</v>
      </c>
      <c r="BH52" t="s">
        <v>376</v>
      </c>
      <c r="BI52" t="s">
        <v>376</v>
      </c>
      <c r="BJ52" t="s">
        <v>376</v>
      </c>
      <c r="BK52" t="s">
        <v>376</v>
      </c>
      <c r="BL52" t="s">
        <v>376</v>
      </c>
      <c r="BM52" t="s">
        <v>376</v>
      </c>
      <c r="BN52" t="s">
        <v>376</v>
      </c>
      <c r="BO52" t="s">
        <v>376</v>
      </c>
      <c r="BP52" t="s">
        <v>376</v>
      </c>
      <c r="BQ52" t="s">
        <v>376</v>
      </c>
      <c r="BR52" t="s">
        <v>376</v>
      </c>
      <c r="BS52" t="s">
        <v>376</v>
      </c>
      <c r="BT52" t="s">
        <v>376</v>
      </c>
      <c r="BU52" t="s">
        <v>376</v>
      </c>
      <c r="BV52" t="s">
        <v>376</v>
      </c>
      <c r="BW52" t="s">
        <v>376</v>
      </c>
      <c r="BX52" t="s">
        <v>376</v>
      </c>
      <c r="BY52" t="s">
        <v>376</v>
      </c>
      <c r="BZ52" t="s">
        <v>376</v>
      </c>
      <c r="CA52" t="s">
        <v>376</v>
      </c>
      <c r="CB52" t="s">
        <v>376</v>
      </c>
      <c r="CC52" t="s">
        <v>376</v>
      </c>
      <c r="CD52" t="s">
        <v>376</v>
      </c>
      <c r="CE52" t="s">
        <v>376</v>
      </c>
      <c r="CF52" t="s">
        <v>376</v>
      </c>
      <c r="CG52" t="s">
        <v>376</v>
      </c>
      <c r="CH52" t="s">
        <v>376</v>
      </c>
      <c r="CI52" t="s">
        <v>376</v>
      </c>
      <c r="CJ52" t="s">
        <v>376</v>
      </c>
      <c r="CK52" t="s">
        <v>376</v>
      </c>
      <c r="CL52" t="s">
        <v>376</v>
      </c>
      <c r="CM52" t="s">
        <v>376</v>
      </c>
      <c r="CN52" t="s">
        <v>376</v>
      </c>
      <c r="CO52" t="s">
        <v>376</v>
      </c>
      <c r="CP52" t="s">
        <v>376</v>
      </c>
      <c r="CQ52" t="s">
        <v>376</v>
      </c>
      <c r="CR52" t="s">
        <v>376</v>
      </c>
      <c r="CS52" t="s">
        <v>376</v>
      </c>
      <c r="CT52" t="s">
        <v>376</v>
      </c>
      <c r="CU52" t="s">
        <v>376</v>
      </c>
      <c r="CV52" t="s">
        <v>376</v>
      </c>
      <c r="CW52" t="s">
        <v>376</v>
      </c>
      <c r="CX52" t="s">
        <v>376</v>
      </c>
      <c r="CY52" t="s">
        <v>376</v>
      </c>
      <c r="CZ52" t="s">
        <v>376</v>
      </c>
      <c r="DA52" t="s">
        <v>376</v>
      </c>
      <c r="DB52" t="s">
        <v>376</v>
      </c>
      <c r="DC52" t="s">
        <v>376</v>
      </c>
      <c r="DD52" t="s">
        <v>376</v>
      </c>
      <c r="DE52" t="s">
        <v>376</v>
      </c>
      <c r="DF52" t="s">
        <v>376</v>
      </c>
      <c r="DG52" t="s">
        <v>376</v>
      </c>
      <c r="DH52" t="s">
        <v>376</v>
      </c>
      <c r="DI52" t="s">
        <v>376</v>
      </c>
      <c r="DJ52" t="s">
        <v>376</v>
      </c>
      <c r="DK52" t="s">
        <v>376</v>
      </c>
      <c r="DL52" t="s">
        <v>376</v>
      </c>
      <c r="DM52" t="s">
        <v>376</v>
      </c>
      <c r="DN52" t="s">
        <v>376</v>
      </c>
      <c r="DO52" t="s">
        <v>376</v>
      </c>
      <c r="DP52" t="s">
        <v>376</v>
      </c>
      <c r="DQ52" t="s">
        <v>376</v>
      </c>
      <c r="DR52" t="s">
        <v>376</v>
      </c>
      <c r="DS52" t="s">
        <v>376</v>
      </c>
      <c r="DT52" t="s">
        <v>376</v>
      </c>
      <c r="DU52" t="s">
        <v>376</v>
      </c>
      <c r="DV52" t="s">
        <v>376</v>
      </c>
      <c r="DW52" t="s">
        <v>376</v>
      </c>
      <c r="DX52" t="s">
        <v>376</v>
      </c>
      <c r="DY52" t="s">
        <v>376</v>
      </c>
      <c r="DZ52" t="s">
        <v>376</v>
      </c>
      <c r="EA52" t="s">
        <v>376</v>
      </c>
      <c r="EB52" t="s">
        <v>376</v>
      </c>
      <c r="EC52" t="s">
        <v>376</v>
      </c>
      <c r="ED52" t="s">
        <v>376</v>
      </c>
      <c r="EE52" t="s">
        <v>376</v>
      </c>
      <c r="EF52" t="s">
        <v>376</v>
      </c>
      <c r="EG52" t="s">
        <v>376</v>
      </c>
      <c r="EH52" t="s">
        <v>707</v>
      </c>
      <c r="EI52" t="s">
        <v>382</v>
      </c>
      <c r="EJ52" s="8">
        <v>2016</v>
      </c>
      <c r="EK52" s="31" t="s">
        <v>406</v>
      </c>
      <c r="EL52" t="s">
        <v>557</v>
      </c>
      <c r="EM52" t="s">
        <v>558</v>
      </c>
      <c r="EN52" t="s">
        <v>393</v>
      </c>
      <c r="EO52" t="s">
        <v>376</v>
      </c>
      <c r="EP52" t="s">
        <v>393</v>
      </c>
      <c r="EQ52" t="s">
        <v>393</v>
      </c>
      <c r="ER52" t="s">
        <v>393</v>
      </c>
      <c r="ES52" t="s">
        <v>376</v>
      </c>
      <c r="ET52" t="s">
        <v>376</v>
      </c>
      <c r="EU52" t="s">
        <v>393</v>
      </c>
      <c r="EV52" t="s">
        <v>393</v>
      </c>
      <c r="EW52" t="s">
        <v>401</v>
      </c>
      <c r="EX52" t="s">
        <v>376</v>
      </c>
      <c r="EY52" t="s">
        <v>376</v>
      </c>
      <c r="EZ52" t="s">
        <v>376</v>
      </c>
      <c r="FA52" t="s">
        <v>376</v>
      </c>
      <c r="FB52" t="s">
        <v>376</v>
      </c>
      <c r="FC52" t="s">
        <v>376</v>
      </c>
      <c r="FD52" t="s">
        <v>376</v>
      </c>
      <c r="FE52" t="s">
        <v>376</v>
      </c>
      <c r="FF52" t="s">
        <v>376</v>
      </c>
      <c r="FG52" t="s">
        <v>376</v>
      </c>
      <c r="FH52" t="s">
        <v>376</v>
      </c>
      <c r="FI52" t="s">
        <v>376</v>
      </c>
      <c r="FJ52" t="s">
        <v>376</v>
      </c>
      <c r="FK52" t="s">
        <v>376</v>
      </c>
      <c r="FL52" t="s">
        <v>376</v>
      </c>
      <c r="FM52" t="s">
        <v>376</v>
      </c>
      <c r="FN52" t="s">
        <v>376</v>
      </c>
      <c r="FO52" t="s">
        <v>376</v>
      </c>
      <c r="FP52" t="s">
        <v>376</v>
      </c>
      <c r="FQ52" t="s">
        <v>376</v>
      </c>
      <c r="FR52" t="s">
        <v>376</v>
      </c>
      <c r="FS52" t="s">
        <v>376</v>
      </c>
      <c r="FT52" t="s">
        <v>376</v>
      </c>
      <c r="FU52" t="s">
        <v>376</v>
      </c>
      <c r="FV52" t="s">
        <v>376</v>
      </c>
      <c r="FW52" t="s">
        <v>376</v>
      </c>
      <c r="FX52" t="s">
        <v>376</v>
      </c>
      <c r="FY52" t="s">
        <v>376</v>
      </c>
      <c r="FZ52" t="s">
        <v>376</v>
      </c>
      <c r="GA52" t="s">
        <v>376</v>
      </c>
      <c r="GB52" t="s">
        <v>376</v>
      </c>
      <c r="GC52" t="s">
        <v>376</v>
      </c>
      <c r="GD52" t="s">
        <v>376</v>
      </c>
      <c r="GE52" t="s">
        <v>376</v>
      </c>
      <c r="GF52" t="s">
        <v>376</v>
      </c>
      <c r="GG52" t="s">
        <v>376</v>
      </c>
      <c r="GH52" t="s">
        <v>376</v>
      </c>
      <c r="GI52" t="s">
        <v>376</v>
      </c>
      <c r="GJ52" t="s">
        <v>376</v>
      </c>
      <c r="GK52" t="s">
        <v>376</v>
      </c>
      <c r="GL52" t="s">
        <v>376</v>
      </c>
      <c r="GM52" t="s">
        <v>376</v>
      </c>
      <c r="GN52" t="s">
        <v>376</v>
      </c>
      <c r="GO52" t="s">
        <v>376</v>
      </c>
      <c r="GP52" t="s">
        <v>376</v>
      </c>
      <c r="GQ52" t="s">
        <v>376</v>
      </c>
      <c r="GR52" t="s">
        <v>376</v>
      </c>
      <c r="GS52" t="s">
        <v>376</v>
      </c>
      <c r="GT52" t="s">
        <v>376</v>
      </c>
      <c r="GU52" t="s">
        <v>376</v>
      </c>
      <c r="GV52" t="s">
        <v>376</v>
      </c>
      <c r="GW52" t="s">
        <v>376</v>
      </c>
      <c r="GX52" t="s">
        <v>376</v>
      </c>
      <c r="GY52" t="s">
        <v>376</v>
      </c>
      <c r="GZ52" t="s">
        <v>376</v>
      </c>
      <c r="HA52" t="s">
        <v>376</v>
      </c>
      <c r="HB52" t="s">
        <v>376</v>
      </c>
      <c r="HC52" t="s">
        <v>376</v>
      </c>
      <c r="HD52" t="s">
        <v>376</v>
      </c>
      <c r="HE52" t="s">
        <v>376</v>
      </c>
      <c r="HF52" t="s">
        <v>376</v>
      </c>
      <c r="HG52" t="s">
        <v>376</v>
      </c>
      <c r="HH52" t="s">
        <v>376</v>
      </c>
      <c r="HI52" t="s">
        <v>376</v>
      </c>
      <c r="HJ52" t="s">
        <v>376</v>
      </c>
      <c r="HK52" t="s">
        <v>376</v>
      </c>
      <c r="HL52" t="s">
        <v>376</v>
      </c>
      <c r="HM52" t="s">
        <v>376</v>
      </c>
      <c r="HN52" t="s">
        <v>376</v>
      </c>
      <c r="HO52" t="s">
        <v>376</v>
      </c>
      <c r="HP52" t="s">
        <v>376</v>
      </c>
      <c r="HQ52" t="s">
        <v>376</v>
      </c>
      <c r="HR52" t="s">
        <v>376</v>
      </c>
      <c r="HS52" t="s">
        <v>376</v>
      </c>
      <c r="HT52" t="s">
        <v>376</v>
      </c>
      <c r="HU52" t="s">
        <v>376</v>
      </c>
      <c r="HV52" t="s">
        <v>376</v>
      </c>
      <c r="HW52" t="s">
        <v>376</v>
      </c>
      <c r="HX52" t="s">
        <v>376</v>
      </c>
      <c r="HY52" t="s">
        <v>376</v>
      </c>
      <c r="HZ52" t="s">
        <v>376</v>
      </c>
      <c r="IA52" t="s">
        <v>376</v>
      </c>
      <c r="IB52" t="s">
        <v>376</v>
      </c>
      <c r="IC52" t="s">
        <v>376</v>
      </c>
      <c r="ID52" t="s">
        <v>376</v>
      </c>
      <c r="IE52" t="s">
        <v>376</v>
      </c>
      <c r="IF52" t="s">
        <v>376</v>
      </c>
      <c r="IG52" t="s">
        <v>376</v>
      </c>
      <c r="IH52" t="s">
        <v>376</v>
      </c>
      <c r="II52" t="s">
        <v>376</v>
      </c>
      <c r="IJ52" t="s">
        <v>376</v>
      </c>
      <c r="IK52" t="s">
        <v>376</v>
      </c>
      <c r="IL52" t="s">
        <v>376</v>
      </c>
      <c r="IM52" t="s">
        <v>376</v>
      </c>
      <c r="IN52" t="s">
        <v>376</v>
      </c>
      <c r="IO52" t="s">
        <v>376</v>
      </c>
      <c r="IP52" t="s">
        <v>376</v>
      </c>
      <c r="IQ52" t="s">
        <v>376</v>
      </c>
      <c r="IR52" t="s">
        <v>376</v>
      </c>
      <c r="IS52" t="s">
        <v>376</v>
      </c>
      <c r="IT52" t="s">
        <v>376</v>
      </c>
      <c r="IU52" t="s">
        <v>376</v>
      </c>
      <c r="IV52" t="s">
        <v>376</v>
      </c>
      <c r="IW52" t="s">
        <v>376</v>
      </c>
      <c r="IX52" t="s">
        <v>376</v>
      </c>
      <c r="IY52" t="s">
        <v>376</v>
      </c>
      <c r="IZ52" t="s">
        <v>376</v>
      </c>
      <c r="JA52" t="s">
        <v>376</v>
      </c>
      <c r="JB52" t="s">
        <v>376</v>
      </c>
      <c r="JC52" t="s">
        <v>376</v>
      </c>
      <c r="JD52" t="s">
        <v>376</v>
      </c>
      <c r="JE52" t="s">
        <v>376</v>
      </c>
      <c r="JF52" s="8">
        <f>AVERAGE(Tabla2[[#This Row],[Año]])</f>
        <v>2016</v>
      </c>
      <c r="JG52" s="8" t="s">
        <v>376</v>
      </c>
      <c r="JH52" s="8">
        <v>1</v>
      </c>
    </row>
    <row r="53" spans="1:268" ht="29" x14ac:dyDescent="0.35">
      <c r="A53" s="33">
        <v>40</v>
      </c>
      <c r="B53" t="s">
        <v>317</v>
      </c>
      <c r="C53" t="s">
        <v>360</v>
      </c>
      <c r="D53">
        <v>401380684</v>
      </c>
      <c r="E53" t="s">
        <v>376</v>
      </c>
      <c r="F53" t="s">
        <v>376</v>
      </c>
      <c r="G53" t="s">
        <v>709</v>
      </c>
      <c r="H53" t="s">
        <v>468</v>
      </c>
      <c r="I53" t="s">
        <v>376</v>
      </c>
      <c r="J53" t="s">
        <v>376</v>
      </c>
      <c r="K53" t="s">
        <v>376</v>
      </c>
      <c r="L53" t="s">
        <v>376</v>
      </c>
      <c r="M53" t="s">
        <v>396</v>
      </c>
      <c r="N53" s="31" t="s">
        <v>711</v>
      </c>
      <c r="O53" t="s">
        <v>710</v>
      </c>
      <c r="P53" s="29">
        <v>88540803</v>
      </c>
      <c r="Q53" s="35" t="s">
        <v>708</v>
      </c>
      <c r="R53" t="s">
        <v>393</v>
      </c>
      <c r="S53" t="s">
        <v>393</v>
      </c>
      <c r="T53" t="s">
        <v>376</v>
      </c>
      <c r="U53" t="s">
        <v>409</v>
      </c>
      <c r="V53" t="s">
        <v>409</v>
      </c>
      <c r="W53" t="s">
        <v>376</v>
      </c>
      <c r="X53" t="s">
        <v>410</v>
      </c>
      <c r="Y53" t="s">
        <v>393</v>
      </c>
      <c r="Z53" t="s">
        <v>393</v>
      </c>
      <c r="AA53" t="s">
        <v>393</v>
      </c>
      <c r="AB53" t="s">
        <v>376</v>
      </c>
      <c r="AC53" t="s">
        <v>393</v>
      </c>
      <c r="AD53" t="s">
        <v>393</v>
      </c>
      <c r="AE53" t="s">
        <v>393</v>
      </c>
      <c r="AF53" t="s">
        <v>393</v>
      </c>
      <c r="AG53" t="s">
        <v>393</v>
      </c>
      <c r="AH53" t="s">
        <v>393</v>
      </c>
      <c r="AI53" t="s">
        <v>393</v>
      </c>
      <c r="AJ53" t="s">
        <v>393</v>
      </c>
      <c r="AK53" s="49">
        <v>0.03</v>
      </c>
      <c r="AL53">
        <v>12</v>
      </c>
      <c r="AM53" t="s">
        <v>393</v>
      </c>
      <c r="AN53" t="s">
        <v>393</v>
      </c>
      <c r="AO53" t="s">
        <v>393</v>
      </c>
      <c r="AP53" t="s">
        <v>376</v>
      </c>
      <c r="AQ53" t="s">
        <v>376</v>
      </c>
      <c r="AR53" t="s">
        <v>376</v>
      </c>
      <c r="AS53" t="s">
        <v>376</v>
      </c>
      <c r="AT53" t="s">
        <v>376</v>
      </c>
      <c r="AU53" t="s">
        <v>376</v>
      </c>
      <c r="AV53" t="s">
        <v>376</v>
      </c>
      <c r="AW53" t="s">
        <v>376</v>
      </c>
      <c r="AX53" t="s">
        <v>376</v>
      </c>
      <c r="AY53" t="s">
        <v>376</v>
      </c>
      <c r="AZ53" t="s">
        <v>376</v>
      </c>
      <c r="BA53" t="s">
        <v>376</v>
      </c>
      <c r="BB53" t="s">
        <v>376</v>
      </c>
      <c r="BC53" t="s">
        <v>376</v>
      </c>
      <c r="BD53" t="s">
        <v>376</v>
      </c>
      <c r="BE53" t="s">
        <v>376</v>
      </c>
      <c r="BF53" t="s">
        <v>376</v>
      </c>
      <c r="BG53" t="s">
        <v>376</v>
      </c>
      <c r="BH53" t="s">
        <v>376</v>
      </c>
      <c r="BI53" t="s">
        <v>376</v>
      </c>
      <c r="BJ53" t="s">
        <v>376</v>
      </c>
      <c r="BK53" t="s">
        <v>376</v>
      </c>
      <c r="BL53" t="s">
        <v>376</v>
      </c>
      <c r="BM53" t="s">
        <v>376</v>
      </c>
      <c r="BN53" t="s">
        <v>376</v>
      </c>
      <c r="BO53" t="s">
        <v>376</v>
      </c>
      <c r="BP53" t="s">
        <v>376</v>
      </c>
      <c r="BQ53" t="s">
        <v>376</v>
      </c>
      <c r="BR53" t="s">
        <v>376</v>
      </c>
      <c r="BS53" t="s">
        <v>376</v>
      </c>
      <c r="BT53" t="s">
        <v>376</v>
      </c>
      <c r="BU53" t="s">
        <v>376</v>
      </c>
      <c r="BV53" t="s">
        <v>376</v>
      </c>
      <c r="BW53" t="s">
        <v>376</v>
      </c>
      <c r="BX53" t="s">
        <v>376</v>
      </c>
      <c r="BY53" t="s">
        <v>376</v>
      </c>
      <c r="BZ53" t="s">
        <v>376</v>
      </c>
      <c r="CA53" t="s">
        <v>376</v>
      </c>
      <c r="CB53" t="s">
        <v>376</v>
      </c>
      <c r="CC53" t="s">
        <v>376</v>
      </c>
      <c r="CD53" t="s">
        <v>376</v>
      </c>
      <c r="CE53" t="s">
        <v>376</v>
      </c>
      <c r="CF53" t="s">
        <v>376</v>
      </c>
      <c r="CG53" t="s">
        <v>376</v>
      </c>
      <c r="CH53" t="s">
        <v>376</v>
      </c>
      <c r="CI53" t="s">
        <v>376</v>
      </c>
      <c r="CJ53" t="s">
        <v>376</v>
      </c>
      <c r="CK53" t="s">
        <v>376</v>
      </c>
      <c r="CL53" t="s">
        <v>376</v>
      </c>
      <c r="CM53" t="s">
        <v>376</v>
      </c>
      <c r="CN53" t="s">
        <v>376</v>
      </c>
      <c r="CO53" t="s">
        <v>376</v>
      </c>
      <c r="CP53" t="s">
        <v>376</v>
      </c>
      <c r="CQ53" t="s">
        <v>376</v>
      </c>
      <c r="CR53" t="s">
        <v>376</v>
      </c>
      <c r="CS53" t="s">
        <v>376</v>
      </c>
      <c r="CT53" t="s">
        <v>376</v>
      </c>
      <c r="CU53" t="s">
        <v>376</v>
      </c>
      <c r="CV53" t="s">
        <v>376</v>
      </c>
      <c r="CW53" t="s">
        <v>376</v>
      </c>
      <c r="CX53" t="s">
        <v>376</v>
      </c>
      <c r="CY53" t="s">
        <v>376</v>
      </c>
      <c r="CZ53" t="s">
        <v>376</v>
      </c>
      <c r="DA53" t="s">
        <v>376</v>
      </c>
      <c r="DB53" t="s">
        <v>376</v>
      </c>
      <c r="DC53" t="s">
        <v>376</v>
      </c>
      <c r="DD53" t="s">
        <v>376</v>
      </c>
      <c r="DE53" t="s">
        <v>376</v>
      </c>
      <c r="DF53" t="s">
        <v>376</v>
      </c>
      <c r="DG53" t="s">
        <v>376</v>
      </c>
      <c r="DH53" t="s">
        <v>376</v>
      </c>
      <c r="DI53" t="s">
        <v>376</v>
      </c>
      <c r="DJ53" t="s">
        <v>376</v>
      </c>
      <c r="DK53" t="s">
        <v>376</v>
      </c>
      <c r="DL53" t="s">
        <v>376</v>
      </c>
      <c r="DM53" t="s">
        <v>376</v>
      </c>
      <c r="DN53" t="s">
        <v>376</v>
      </c>
      <c r="DO53" t="s">
        <v>376</v>
      </c>
      <c r="DP53" t="s">
        <v>376</v>
      </c>
      <c r="DQ53" t="s">
        <v>376</v>
      </c>
      <c r="DR53" t="s">
        <v>376</v>
      </c>
      <c r="DS53" t="s">
        <v>376</v>
      </c>
      <c r="DT53" t="s">
        <v>376</v>
      </c>
      <c r="DU53" t="s">
        <v>376</v>
      </c>
      <c r="DV53" t="s">
        <v>376</v>
      </c>
      <c r="DW53" t="s">
        <v>376</v>
      </c>
      <c r="DX53" t="s">
        <v>376</v>
      </c>
      <c r="DY53" t="s">
        <v>376</v>
      </c>
      <c r="DZ53" t="s">
        <v>376</v>
      </c>
      <c r="EA53" t="s">
        <v>376</v>
      </c>
      <c r="EB53" t="s">
        <v>376</v>
      </c>
      <c r="EC53" t="s">
        <v>376</v>
      </c>
      <c r="ED53" t="s">
        <v>376</v>
      </c>
      <c r="EE53" t="s">
        <v>376</v>
      </c>
      <c r="EF53" t="s">
        <v>376</v>
      </c>
      <c r="EG53" t="s">
        <v>376</v>
      </c>
      <c r="EH53" t="s">
        <v>712</v>
      </c>
      <c r="EI53" t="s">
        <v>382</v>
      </c>
      <c r="EJ53" s="8">
        <v>2022</v>
      </c>
      <c r="EK53" t="s">
        <v>406</v>
      </c>
      <c r="EL53" t="s">
        <v>404</v>
      </c>
      <c r="EM53" t="s">
        <v>576</v>
      </c>
      <c r="EN53" t="s">
        <v>393</v>
      </c>
      <c r="EO53" t="s">
        <v>376</v>
      </c>
      <c r="EP53" t="s">
        <v>393</v>
      </c>
      <c r="EQ53" t="s">
        <v>393</v>
      </c>
      <c r="ER53" t="s">
        <v>393</v>
      </c>
      <c r="ES53" t="s">
        <v>376</v>
      </c>
      <c r="ET53" t="s">
        <v>376</v>
      </c>
      <c r="EU53" t="s">
        <v>393</v>
      </c>
      <c r="EV53" t="s">
        <v>393</v>
      </c>
      <c r="EW53" t="s">
        <v>713</v>
      </c>
      <c r="EX53" t="s">
        <v>376</v>
      </c>
      <c r="EY53" t="s">
        <v>376</v>
      </c>
      <c r="EZ53" t="s">
        <v>376</v>
      </c>
      <c r="FA53" t="s">
        <v>376</v>
      </c>
      <c r="FB53" t="s">
        <v>376</v>
      </c>
      <c r="FC53" t="s">
        <v>376</v>
      </c>
      <c r="FD53" t="s">
        <v>376</v>
      </c>
      <c r="FE53" t="s">
        <v>376</v>
      </c>
      <c r="FF53" t="s">
        <v>376</v>
      </c>
      <c r="FG53" t="s">
        <v>376</v>
      </c>
      <c r="FH53" t="s">
        <v>376</v>
      </c>
      <c r="FI53" t="s">
        <v>376</v>
      </c>
      <c r="FJ53" t="s">
        <v>376</v>
      </c>
      <c r="FK53" t="s">
        <v>376</v>
      </c>
      <c r="FL53" t="s">
        <v>376</v>
      </c>
      <c r="FM53" t="s">
        <v>376</v>
      </c>
      <c r="FN53" t="s">
        <v>376</v>
      </c>
      <c r="FO53" t="s">
        <v>376</v>
      </c>
      <c r="FP53" t="s">
        <v>376</v>
      </c>
      <c r="FQ53" t="s">
        <v>376</v>
      </c>
      <c r="FR53" t="s">
        <v>376</v>
      </c>
      <c r="FS53" t="s">
        <v>376</v>
      </c>
      <c r="FT53" t="s">
        <v>376</v>
      </c>
      <c r="FU53" t="s">
        <v>376</v>
      </c>
      <c r="FV53" t="s">
        <v>376</v>
      </c>
      <c r="FW53" t="s">
        <v>376</v>
      </c>
      <c r="FX53" t="s">
        <v>376</v>
      </c>
      <c r="FY53" t="s">
        <v>376</v>
      </c>
      <c r="FZ53" t="s">
        <v>376</v>
      </c>
      <c r="GA53" t="s">
        <v>376</v>
      </c>
      <c r="GB53" t="s">
        <v>376</v>
      </c>
      <c r="GC53" t="s">
        <v>376</v>
      </c>
      <c r="GD53" t="s">
        <v>376</v>
      </c>
      <c r="GE53" t="s">
        <v>376</v>
      </c>
      <c r="GF53" t="s">
        <v>376</v>
      </c>
      <c r="GG53" t="s">
        <v>376</v>
      </c>
      <c r="GH53" t="s">
        <v>376</v>
      </c>
      <c r="GI53" t="s">
        <v>376</v>
      </c>
      <c r="GJ53" t="s">
        <v>376</v>
      </c>
      <c r="GK53" t="s">
        <v>376</v>
      </c>
      <c r="GL53" t="s">
        <v>376</v>
      </c>
      <c r="GM53" t="s">
        <v>376</v>
      </c>
      <c r="GN53" t="s">
        <v>376</v>
      </c>
      <c r="GO53" t="s">
        <v>376</v>
      </c>
      <c r="GP53" t="s">
        <v>376</v>
      </c>
      <c r="GQ53" t="s">
        <v>376</v>
      </c>
      <c r="GR53" t="s">
        <v>376</v>
      </c>
      <c r="GS53" t="s">
        <v>376</v>
      </c>
      <c r="GT53" t="s">
        <v>376</v>
      </c>
      <c r="GU53" t="s">
        <v>376</v>
      </c>
      <c r="GV53" t="s">
        <v>376</v>
      </c>
      <c r="GW53" t="s">
        <v>376</v>
      </c>
      <c r="GX53" t="s">
        <v>376</v>
      </c>
      <c r="GY53" t="s">
        <v>376</v>
      </c>
      <c r="GZ53" t="s">
        <v>376</v>
      </c>
      <c r="HA53" t="s">
        <v>376</v>
      </c>
      <c r="HB53" t="s">
        <v>376</v>
      </c>
      <c r="HC53" t="s">
        <v>376</v>
      </c>
      <c r="HD53" t="s">
        <v>376</v>
      </c>
      <c r="HE53" t="s">
        <v>376</v>
      </c>
      <c r="HF53" t="s">
        <v>376</v>
      </c>
      <c r="HG53" t="s">
        <v>376</v>
      </c>
      <c r="HH53" t="s">
        <v>376</v>
      </c>
      <c r="HI53" t="s">
        <v>376</v>
      </c>
      <c r="HJ53" t="s">
        <v>376</v>
      </c>
      <c r="HK53" t="s">
        <v>376</v>
      </c>
      <c r="HL53" t="s">
        <v>376</v>
      </c>
      <c r="HM53" t="s">
        <v>376</v>
      </c>
      <c r="HN53" t="s">
        <v>376</v>
      </c>
      <c r="HO53" t="s">
        <v>376</v>
      </c>
      <c r="HP53" t="s">
        <v>376</v>
      </c>
      <c r="HQ53" t="s">
        <v>376</v>
      </c>
      <c r="HR53" t="s">
        <v>376</v>
      </c>
      <c r="HS53" t="s">
        <v>376</v>
      </c>
      <c r="HT53" t="s">
        <v>376</v>
      </c>
      <c r="HU53" t="s">
        <v>376</v>
      </c>
      <c r="HV53" t="s">
        <v>376</v>
      </c>
      <c r="HW53" t="s">
        <v>376</v>
      </c>
      <c r="HX53" t="s">
        <v>376</v>
      </c>
      <c r="HY53" t="s">
        <v>376</v>
      </c>
      <c r="HZ53" t="s">
        <v>376</v>
      </c>
      <c r="IA53" t="s">
        <v>376</v>
      </c>
      <c r="IB53" t="s">
        <v>376</v>
      </c>
      <c r="IC53" t="s">
        <v>376</v>
      </c>
      <c r="ID53" t="s">
        <v>376</v>
      </c>
      <c r="IE53" t="s">
        <v>376</v>
      </c>
      <c r="IF53" t="s">
        <v>376</v>
      </c>
      <c r="IG53" t="s">
        <v>376</v>
      </c>
      <c r="IH53" t="s">
        <v>376</v>
      </c>
      <c r="II53" t="s">
        <v>376</v>
      </c>
      <c r="IJ53" t="s">
        <v>376</v>
      </c>
      <c r="IK53" t="s">
        <v>376</v>
      </c>
      <c r="IL53" t="s">
        <v>376</v>
      </c>
      <c r="IM53" t="s">
        <v>376</v>
      </c>
      <c r="IN53" t="s">
        <v>376</v>
      </c>
      <c r="IO53" t="s">
        <v>376</v>
      </c>
      <c r="IP53" t="s">
        <v>376</v>
      </c>
      <c r="IQ53" t="s">
        <v>376</v>
      </c>
      <c r="IR53" t="s">
        <v>376</v>
      </c>
      <c r="IS53" t="s">
        <v>376</v>
      </c>
      <c r="IT53" t="s">
        <v>376</v>
      </c>
      <c r="IU53" t="s">
        <v>376</v>
      </c>
      <c r="IV53" t="s">
        <v>376</v>
      </c>
      <c r="IW53" t="s">
        <v>376</v>
      </c>
      <c r="IX53" t="s">
        <v>376</v>
      </c>
      <c r="IY53" t="s">
        <v>376</v>
      </c>
      <c r="IZ53" t="s">
        <v>376</v>
      </c>
      <c r="JA53" t="s">
        <v>376</v>
      </c>
      <c r="JB53" t="s">
        <v>376</v>
      </c>
      <c r="JC53" t="s">
        <v>376</v>
      </c>
      <c r="JD53" t="s">
        <v>376</v>
      </c>
      <c r="JE53" t="s">
        <v>376</v>
      </c>
      <c r="JF53" s="8">
        <f>AVERAGE(Tabla2[[#This Row],[Año]])</f>
        <v>2022</v>
      </c>
      <c r="JG53" s="8" t="s">
        <v>376</v>
      </c>
      <c r="JH53" s="8">
        <v>1</v>
      </c>
    </row>
    <row r="54" spans="1:268" x14ac:dyDescent="0.35">
      <c r="A54" s="33">
        <v>41</v>
      </c>
      <c r="B54" s="21" t="s">
        <v>318</v>
      </c>
      <c r="C54" t="s">
        <v>360</v>
      </c>
      <c r="D54">
        <v>109630820</v>
      </c>
      <c r="E54" t="s">
        <v>376</v>
      </c>
      <c r="F54" t="s">
        <v>376</v>
      </c>
      <c r="G54" t="s">
        <v>748</v>
      </c>
      <c r="H54" t="s">
        <v>714</v>
      </c>
      <c r="I54" t="s">
        <v>376</v>
      </c>
      <c r="J54" t="s">
        <v>376</v>
      </c>
      <c r="K54" t="s">
        <v>376</v>
      </c>
      <c r="L54" t="s">
        <v>376</v>
      </c>
      <c r="M54" t="s">
        <v>396</v>
      </c>
      <c r="N54" s="31" t="s">
        <v>711</v>
      </c>
      <c r="O54" t="s">
        <v>717</v>
      </c>
      <c r="P54" t="s">
        <v>715</v>
      </c>
      <c r="Q54" s="30" t="s">
        <v>716</v>
      </c>
      <c r="R54" t="s">
        <v>393</v>
      </c>
      <c r="S54" t="s">
        <v>393</v>
      </c>
      <c r="T54" t="s">
        <v>376</v>
      </c>
      <c r="U54" t="s">
        <v>409</v>
      </c>
      <c r="V54" t="s">
        <v>409</v>
      </c>
      <c r="W54" t="s">
        <v>376</v>
      </c>
      <c r="X54" t="s">
        <v>410</v>
      </c>
      <c r="Y54" t="s">
        <v>393</v>
      </c>
      <c r="Z54" t="s">
        <v>393</v>
      </c>
      <c r="AA54" t="s">
        <v>393</v>
      </c>
      <c r="AB54" t="s">
        <v>376</v>
      </c>
      <c r="AC54" t="s">
        <v>393</v>
      </c>
      <c r="AD54" t="s">
        <v>393</v>
      </c>
      <c r="AE54" t="s">
        <v>393</v>
      </c>
      <c r="AF54" t="s">
        <v>393</v>
      </c>
      <c r="AG54" t="s">
        <v>393</v>
      </c>
      <c r="AH54" t="s">
        <v>393</v>
      </c>
      <c r="AI54" t="s">
        <v>393</v>
      </c>
      <c r="AJ54" t="s">
        <v>393</v>
      </c>
      <c r="AK54" s="49" t="s">
        <v>376</v>
      </c>
      <c r="AL54">
        <v>21</v>
      </c>
      <c r="AM54" t="s">
        <v>378</v>
      </c>
      <c r="AN54" t="s">
        <v>393</v>
      </c>
      <c r="AO54" t="s">
        <v>393</v>
      </c>
      <c r="AP54" t="s">
        <v>376</v>
      </c>
      <c r="AQ54" t="s">
        <v>376</v>
      </c>
      <c r="AR54" t="s">
        <v>376</v>
      </c>
      <c r="AS54" t="s">
        <v>376</v>
      </c>
      <c r="AT54" t="s">
        <v>376</v>
      </c>
      <c r="AU54" t="s">
        <v>376</v>
      </c>
      <c r="AV54" t="s">
        <v>376</v>
      </c>
      <c r="AW54" t="s">
        <v>376</v>
      </c>
      <c r="AX54" t="s">
        <v>376</v>
      </c>
      <c r="AY54" t="s">
        <v>376</v>
      </c>
      <c r="AZ54" t="s">
        <v>376</v>
      </c>
      <c r="BA54" t="s">
        <v>376</v>
      </c>
      <c r="BB54" t="s">
        <v>376</v>
      </c>
      <c r="BC54" t="s">
        <v>376</v>
      </c>
      <c r="BD54" t="s">
        <v>376</v>
      </c>
      <c r="BE54" t="s">
        <v>376</v>
      </c>
      <c r="BF54" t="s">
        <v>376</v>
      </c>
      <c r="BG54" t="s">
        <v>376</v>
      </c>
      <c r="BH54" t="s">
        <v>376</v>
      </c>
      <c r="BI54" t="s">
        <v>376</v>
      </c>
      <c r="BJ54" t="s">
        <v>376</v>
      </c>
      <c r="BK54" t="s">
        <v>376</v>
      </c>
      <c r="BL54" t="s">
        <v>376</v>
      </c>
      <c r="BM54" t="s">
        <v>376</v>
      </c>
      <c r="BN54" t="s">
        <v>376</v>
      </c>
      <c r="BO54" t="s">
        <v>376</v>
      </c>
      <c r="BP54" t="s">
        <v>376</v>
      </c>
      <c r="BQ54" t="s">
        <v>376</v>
      </c>
      <c r="BR54" t="s">
        <v>376</v>
      </c>
      <c r="BS54" t="s">
        <v>376</v>
      </c>
      <c r="BT54" t="s">
        <v>376</v>
      </c>
      <c r="BU54" t="s">
        <v>376</v>
      </c>
      <c r="BV54" t="s">
        <v>376</v>
      </c>
      <c r="BW54" t="s">
        <v>376</v>
      </c>
      <c r="BX54" t="s">
        <v>376</v>
      </c>
      <c r="BY54" t="s">
        <v>376</v>
      </c>
      <c r="BZ54" t="s">
        <v>376</v>
      </c>
      <c r="CA54" t="s">
        <v>376</v>
      </c>
      <c r="CB54" t="s">
        <v>376</v>
      </c>
      <c r="CC54" t="s">
        <v>376</v>
      </c>
      <c r="CD54" t="s">
        <v>376</v>
      </c>
      <c r="CE54" t="s">
        <v>376</v>
      </c>
      <c r="CF54" t="s">
        <v>376</v>
      </c>
      <c r="CG54" t="s">
        <v>376</v>
      </c>
      <c r="CH54" t="s">
        <v>376</v>
      </c>
      <c r="CI54" t="s">
        <v>376</v>
      </c>
      <c r="CJ54" t="s">
        <v>376</v>
      </c>
      <c r="CK54" t="s">
        <v>376</v>
      </c>
      <c r="CL54" t="s">
        <v>376</v>
      </c>
      <c r="CM54" t="s">
        <v>376</v>
      </c>
      <c r="CN54" t="s">
        <v>376</v>
      </c>
      <c r="CO54" t="s">
        <v>376</v>
      </c>
      <c r="CP54" t="s">
        <v>376</v>
      </c>
      <c r="CQ54" t="s">
        <v>376</v>
      </c>
      <c r="CR54" t="s">
        <v>376</v>
      </c>
      <c r="CS54" t="s">
        <v>376</v>
      </c>
      <c r="CT54" t="s">
        <v>376</v>
      </c>
      <c r="CU54" t="s">
        <v>376</v>
      </c>
      <c r="CV54" t="s">
        <v>376</v>
      </c>
      <c r="CW54" t="s">
        <v>376</v>
      </c>
      <c r="CX54" t="s">
        <v>376</v>
      </c>
      <c r="CY54" t="s">
        <v>376</v>
      </c>
      <c r="CZ54" t="s">
        <v>376</v>
      </c>
      <c r="DA54" t="s">
        <v>376</v>
      </c>
      <c r="DB54" t="s">
        <v>376</v>
      </c>
      <c r="DC54" t="s">
        <v>376</v>
      </c>
      <c r="DD54" t="s">
        <v>376</v>
      </c>
      <c r="DE54" t="s">
        <v>376</v>
      </c>
      <c r="DF54" t="s">
        <v>376</v>
      </c>
      <c r="DG54" t="s">
        <v>376</v>
      </c>
      <c r="DH54" t="s">
        <v>376</v>
      </c>
      <c r="DI54" t="s">
        <v>376</v>
      </c>
      <c r="DJ54" t="s">
        <v>376</v>
      </c>
      <c r="DK54" t="s">
        <v>376</v>
      </c>
      <c r="DL54" t="s">
        <v>376</v>
      </c>
      <c r="DM54" t="s">
        <v>376</v>
      </c>
      <c r="DN54" t="s">
        <v>376</v>
      </c>
      <c r="DO54" t="s">
        <v>376</v>
      </c>
      <c r="DP54" t="s">
        <v>376</v>
      </c>
      <c r="DQ54" t="s">
        <v>376</v>
      </c>
      <c r="DR54" t="s">
        <v>376</v>
      </c>
      <c r="DS54" t="s">
        <v>376</v>
      </c>
      <c r="DT54" t="s">
        <v>376</v>
      </c>
      <c r="DU54" t="s">
        <v>376</v>
      </c>
      <c r="DV54" t="s">
        <v>376</v>
      </c>
      <c r="DW54" t="s">
        <v>376</v>
      </c>
      <c r="DX54" t="s">
        <v>376</v>
      </c>
      <c r="DY54" t="s">
        <v>376</v>
      </c>
      <c r="DZ54" t="s">
        <v>376</v>
      </c>
      <c r="EA54" t="s">
        <v>376</v>
      </c>
      <c r="EB54" t="s">
        <v>376</v>
      </c>
      <c r="EC54" t="s">
        <v>376</v>
      </c>
      <c r="ED54" t="s">
        <v>376</v>
      </c>
      <c r="EE54" t="s">
        <v>376</v>
      </c>
      <c r="EF54" t="s">
        <v>376</v>
      </c>
      <c r="EG54" t="s">
        <v>376</v>
      </c>
      <c r="EH54" t="s">
        <v>718</v>
      </c>
      <c r="EI54" t="s">
        <v>461</v>
      </c>
      <c r="EJ54" s="8">
        <v>2017</v>
      </c>
      <c r="EK54" t="s">
        <v>406</v>
      </c>
      <c r="EL54" t="s">
        <v>404</v>
      </c>
      <c r="EM54" t="s">
        <v>538</v>
      </c>
      <c r="EN54" t="s">
        <v>393</v>
      </c>
      <c r="EO54" t="s">
        <v>376</v>
      </c>
      <c r="EP54" t="s">
        <v>393</v>
      </c>
      <c r="EQ54" t="s">
        <v>393</v>
      </c>
      <c r="ER54" t="s">
        <v>376</v>
      </c>
      <c r="ES54" t="s">
        <v>393</v>
      </c>
      <c r="ET54" t="s">
        <v>393</v>
      </c>
      <c r="EU54" t="s">
        <v>393</v>
      </c>
      <c r="EV54" t="s">
        <v>393</v>
      </c>
      <c r="EW54" t="s">
        <v>401</v>
      </c>
      <c r="EX54" t="s">
        <v>376</v>
      </c>
      <c r="EY54" t="s">
        <v>376</v>
      </c>
      <c r="EZ54" t="s">
        <v>376</v>
      </c>
      <c r="FA54" t="s">
        <v>376</v>
      </c>
      <c r="FB54" t="s">
        <v>376</v>
      </c>
      <c r="FC54" t="s">
        <v>376</v>
      </c>
      <c r="FD54" t="s">
        <v>376</v>
      </c>
      <c r="FE54" t="s">
        <v>376</v>
      </c>
      <c r="FF54" t="s">
        <v>376</v>
      </c>
      <c r="FG54" t="s">
        <v>376</v>
      </c>
      <c r="FH54" t="s">
        <v>376</v>
      </c>
      <c r="FI54" t="s">
        <v>376</v>
      </c>
      <c r="FJ54" t="s">
        <v>376</v>
      </c>
      <c r="FK54" t="s">
        <v>376</v>
      </c>
      <c r="FL54" t="s">
        <v>376</v>
      </c>
      <c r="FM54" t="s">
        <v>376</v>
      </c>
      <c r="FN54" t="s">
        <v>376</v>
      </c>
      <c r="FO54" t="s">
        <v>376</v>
      </c>
      <c r="FP54" t="s">
        <v>376</v>
      </c>
      <c r="FQ54" t="s">
        <v>376</v>
      </c>
      <c r="FR54" t="s">
        <v>376</v>
      </c>
      <c r="FS54" t="s">
        <v>376</v>
      </c>
      <c r="FT54" t="s">
        <v>376</v>
      </c>
      <c r="FU54" t="s">
        <v>376</v>
      </c>
      <c r="FV54" t="s">
        <v>376</v>
      </c>
      <c r="FW54" t="s">
        <v>376</v>
      </c>
      <c r="FX54" t="s">
        <v>376</v>
      </c>
      <c r="FY54" t="s">
        <v>376</v>
      </c>
      <c r="FZ54" t="s">
        <v>376</v>
      </c>
      <c r="GA54" t="s">
        <v>376</v>
      </c>
      <c r="GB54" t="s">
        <v>376</v>
      </c>
      <c r="GC54" t="s">
        <v>376</v>
      </c>
      <c r="GD54" t="s">
        <v>376</v>
      </c>
      <c r="GE54" t="s">
        <v>376</v>
      </c>
      <c r="GF54" t="s">
        <v>376</v>
      </c>
      <c r="GG54" t="s">
        <v>376</v>
      </c>
      <c r="GH54" t="s">
        <v>376</v>
      </c>
      <c r="GI54" t="s">
        <v>376</v>
      </c>
      <c r="GJ54" t="s">
        <v>376</v>
      </c>
      <c r="GK54" t="s">
        <v>376</v>
      </c>
      <c r="GL54" t="s">
        <v>376</v>
      </c>
      <c r="GM54" t="s">
        <v>376</v>
      </c>
      <c r="GN54" t="s">
        <v>376</v>
      </c>
      <c r="GO54" t="s">
        <v>376</v>
      </c>
      <c r="GP54" t="s">
        <v>376</v>
      </c>
      <c r="GQ54" t="s">
        <v>376</v>
      </c>
      <c r="GR54" t="s">
        <v>376</v>
      </c>
      <c r="GS54" t="s">
        <v>376</v>
      </c>
      <c r="GT54" t="s">
        <v>376</v>
      </c>
      <c r="GU54" t="s">
        <v>376</v>
      </c>
      <c r="GV54" t="s">
        <v>376</v>
      </c>
      <c r="GW54" t="s">
        <v>376</v>
      </c>
      <c r="GX54" t="s">
        <v>376</v>
      </c>
      <c r="GY54" t="s">
        <v>376</v>
      </c>
      <c r="GZ54" t="s">
        <v>376</v>
      </c>
      <c r="HA54" t="s">
        <v>376</v>
      </c>
      <c r="HB54" t="s">
        <v>376</v>
      </c>
      <c r="HC54" t="s">
        <v>376</v>
      </c>
      <c r="HD54" t="s">
        <v>376</v>
      </c>
      <c r="HE54" t="s">
        <v>376</v>
      </c>
      <c r="HF54" t="s">
        <v>376</v>
      </c>
      <c r="HG54" t="s">
        <v>376</v>
      </c>
      <c r="HH54" t="s">
        <v>376</v>
      </c>
      <c r="HI54" t="s">
        <v>376</v>
      </c>
      <c r="HJ54" t="s">
        <v>376</v>
      </c>
      <c r="HK54" t="s">
        <v>376</v>
      </c>
      <c r="HL54" t="s">
        <v>376</v>
      </c>
      <c r="HM54" t="s">
        <v>376</v>
      </c>
      <c r="HN54" t="s">
        <v>376</v>
      </c>
      <c r="HO54" t="s">
        <v>376</v>
      </c>
      <c r="HP54" t="s">
        <v>376</v>
      </c>
      <c r="HQ54" t="s">
        <v>376</v>
      </c>
      <c r="HR54" t="s">
        <v>376</v>
      </c>
      <c r="HS54" t="s">
        <v>376</v>
      </c>
      <c r="HT54" t="s">
        <v>376</v>
      </c>
      <c r="HU54" t="s">
        <v>376</v>
      </c>
      <c r="HV54" t="s">
        <v>376</v>
      </c>
      <c r="HW54" t="s">
        <v>376</v>
      </c>
      <c r="HX54" t="s">
        <v>376</v>
      </c>
      <c r="HY54" t="s">
        <v>376</v>
      </c>
      <c r="HZ54" t="s">
        <v>376</v>
      </c>
      <c r="IA54" t="s">
        <v>376</v>
      </c>
      <c r="IB54" t="s">
        <v>376</v>
      </c>
      <c r="IC54" t="s">
        <v>376</v>
      </c>
      <c r="ID54" t="s">
        <v>376</v>
      </c>
      <c r="IE54" t="s">
        <v>376</v>
      </c>
      <c r="IF54" t="s">
        <v>376</v>
      </c>
      <c r="IG54" t="s">
        <v>376</v>
      </c>
      <c r="IH54" t="s">
        <v>376</v>
      </c>
      <c r="II54" t="s">
        <v>376</v>
      </c>
      <c r="IJ54" t="s">
        <v>376</v>
      </c>
      <c r="IK54" t="s">
        <v>376</v>
      </c>
      <c r="IL54" t="s">
        <v>376</v>
      </c>
      <c r="IM54" t="s">
        <v>376</v>
      </c>
      <c r="IN54" t="s">
        <v>376</v>
      </c>
      <c r="IO54" t="s">
        <v>376</v>
      </c>
      <c r="IP54" t="s">
        <v>376</v>
      </c>
      <c r="IQ54" t="s">
        <v>376</v>
      </c>
      <c r="IR54" t="s">
        <v>376</v>
      </c>
      <c r="IS54" t="s">
        <v>376</v>
      </c>
      <c r="IT54" t="s">
        <v>376</v>
      </c>
      <c r="IU54" t="s">
        <v>376</v>
      </c>
      <c r="IV54" t="s">
        <v>376</v>
      </c>
      <c r="IW54" t="s">
        <v>376</v>
      </c>
      <c r="IX54" t="s">
        <v>376</v>
      </c>
      <c r="IY54" t="s">
        <v>376</v>
      </c>
      <c r="IZ54" t="s">
        <v>376</v>
      </c>
      <c r="JA54" t="s">
        <v>376</v>
      </c>
      <c r="JB54" t="s">
        <v>376</v>
      </c>
      <c r="JC54" t="s">
        <v>376</v>
      </c>
      <c r="JD54" t="s">
        <v>376</v>
      </c>
      <c r="JE54" t="s">
        <v>376</v>
      </c>
      <c r="JF54" s="8" t="s">
        <v>376</v>
      </c>
      <c r="JG54" s="8">
        <f>AVERAGE(Tabla2[[#This Row],[Año]])</f>
        <v>2017</v>
      </c>
      <c r="JH54" s="8">
        <v>1</v>
      </c>
    </row>
    <row r="55" spans="1:268" x14ac:dyDescent="0.35">
      <c r="A55" s="33">
        <v>42</v>
      </c>
      <c r="B55" t="s">
        <v>319</v>
      </c>
      <c r="C55" t="s">
        <v>360</v>
      </c>
      <c r="D55">
        <v>109000231</v>
      </c>
      <c r="E55" t="s">
        <v>376</v>
      </c>
      <c r="F55" t="s">
        <v>376</v>
      </c>
      <c r="G55" t="s">
        <v>719</v>
      </c>
      <c r="H55" t="s">
        <v>440</v>
      </c>
      <c r="I55" t="s">
        <v>413</v>
      </c>
      <c r="J55" t="s">
        <v>376</v>
      </c>
      <c r="K55" t="s">
        <v>376</v>
      </c>
      <c r="L55" t="s">
        <v>376</v>
      </c>
      <c r="M55" t="s">
        <v>396</v>
      </c>
      <c r="N55" t="s">
        <v>720</v>
      </c>
      <c r="O55" t="s">
        <v>721</v>
      </c>
      <c r="P55">
        <v>72006062</v>
      </c>
      <c r="Q55" s="30" t="s">
        <v>722</v>
      </c>
      <c r="R55" t="s">
        <v>393</v>
      </c>
      <c r="S55" t="s">
        <v>393</v>
      </c>
      <c r="T55" t="s">
        <v>376</v>
      </c>
      <c r="U55" t="s">
        <v>409</v>
      </c>
      <c r="V55" t="s">
        <v>409</v>
      </c>
      <c r="W55" t="s">
        <v>376</v>
      </c>
      <c r="X55" t="s">
        <v>410</v>
      </c>
      <c r="Y55" t="s">
        <v>393</v>
      </c>
      <c r="Z55" t="s">
        <v>393</v>
      </c>
      <c r="AA55" t="s">
        <v>393</v>
      </c>
      <c r="AB55" t="s">
        <v>376</v>
      </c>
      <c r="AC55" t="s">
        <v>393</v>
      </c>
      <c r="AD55" t="s">
        <v>393</v>
      </c>
      <c r="AE55" t="s">
        <v>393</v>
      </c>
      <c r="AF55" t="s">
        <v>393</v>
      </c>
      <c r="AG55" t="s">
        <v>393</v>
      </c>
      <c r="AH55" t="s">
        <v>393</v>
      </c>
      <c r="AI55" t="s">
        <v>393</v>
      </c>
      <c r="AJ55" t="s">
        <v>393</v>
      </c>
      <c r="AK55" s="49" t="s">
        <v>376</v>
      </c>
      <c r="AL55">
        <v>12</v>
      </c>
      <c r="AM55" t="s">
        <v>378</v>
      </c>
      <c r="AN55" t="s">
        <v>393</v>
      </c>
      <c r="AO55" t="s">
        <v>393</v>
      </c>
      <c r="AP55" t="s">
        <v>376</v>
      </c>
      <c r="AQ55" t="s">
        <v>376</v>
      </c>
      <c r="AR55" t="s">
        <v>376</v>
      </c>
      <c r="AS55" t="s">
        <v>376</v>
      </c>
      <c r="AT55" t="s">
        <v>376</v>
      </c>
      <c r="AU55" t="s">
        <v>376</v>
      </c>
      <c r="AV55" t="s">
        <v>376</v>
      </c>
      <c r="AW55" t="s">
        <v>376</v>
      </c>
      <c r="AX55" t="s">
        <v>376</v>
      </c>
      <c r="AY55" t="s">
        <v>376</v>
      </c>
      <c r="AZ55" t="s">
        <v>376</v>
      </c>
      <c r="BA55" t="s">
        <v>376</v>
      </c>
      <c r="BB55" t="s">
        <v>376</v>
      </c>
      <c r="BC55" t="s">
        <v>376</v>
      </c>
      <c r="BD55" t="s">
        <v>376</v>
      </c>
      <c r="BE55" t="s">
        <v>376</v>
      </c>
      <c r="BF55" t="s">
        <v>376</v>
      </c>
      <c r="BG55" t="s">
        <v>376</v>
      </c>
      <c r="BH55" t="s">
        <v>376</v>
      </c>
      <c r="BI55" t="s">
        <v>376</v>
      </c>
      <c r="BJ55" t="s">
        <v>376</v>
      </c>
      <c r="BK55" t="s">
        <v>376</v>
      </c>
      <c r="BL55" t="s">
        <v>376</v>
      </c>
      <c r="BM55" t="s">
        <v>376</v>
      </c>
      <c r="BN55" t="s">
        <v>376</v>
      </c>
      <c r="BO55" t="s">
        <v>376</v>
      </c>
      <c r="BP55" t="s">
        <v>376</v>
      </c>
      <c r="BQ55" t="s">
        <v>376</v>
      </c>
      <c r="BR55" t="s">
        <v>376</v>
      </c>
      <c r="BS55" t="s">
        <v>376</v>
      </c>
      <c r="BT55" t="s">
        <v>376</v>
      </c>
      <c r="BU55" t="s">
        <v>376</v>
      </c>
      <c r="BV55" t="s">
        <v>376</v>
      </c>
      <c r="BW55" t="s">
        <v>376</v>
      </c>
      <c r="BX55" t="s">
        <v>376</v>
      </c>
      <c r="BY55" t="s">
        <v>376</v>
      </c>
      <c r="BZ55" t="s">
        <v>376</v>
      </c>
      <c r="CA55" t="s">
        <v>376</v>
      </c>
      <c r="CB55" t="s">
        <v>376</v>
      </c>
      <c r="CC55" t="s">
        <v>376</v>
      </c>
      <c r="CD55" t="s">
        <v>376</v>
      </c>
      <c r="CE55" t="s">
        <v>376</v>
      </c>
      <c r="CF55" t="s">
        <v>376</v>
      </c>
      <c r="CG55" t="s">
        <v>376</v>
      </c>
      <c r="CH55" t="s">
        <v>376</v>
      </c>
      <c r="CI55" t="s">
        <v>376</v>
      </c>
      <c r="CJ55" t="s">
        <v>376</v>
      </c>
      <c r="CK55" t="s">
        <v>376</v>
      </c>
      <c r="CL55" t="s">
        <v>376</v>
      </c>
      <c r="CM55" t="s">
        <v>376</v>
      </c>
      <c r="CN55" t="s">
        <v>376</v>
      </c>
      <c r="CO55" t="s">
        <v>376</v>
      </c>
      <c r="CP55" t="s">
        <v>376</v>
      </c>
      <c r="CQ55" t="s">
        <v>376</v>
      </c>
      <c r="CR55" t="s">
        <v>376</v>
      </c>
      <c r="CS55" t="s">
        <v>376</v>
      </c>
      <c r="CT55" t="s">
        <v>376</v>
      </c>
      <c r="CU55" t="s">
        <v>376</v>
      </c>
      <c r="CV55" t="s">
        <v>376</v>
      </c>
      <c r="CW55" t="s">
        <v>376</v>
      </c>
      <c r="CX55" t="s">
        <v>376</v>
      </c>
      <c r="CY55" t="s">
        <v>376</v>
      </c>
      <c r="CZ55" t="s">
        <v>376</v>
      </c>
      <c r="DA55" t="s">
        <v>376</v>
      </c>
      <c r="DB55" t="s">
        <v>376</v>
      </c>
      <c r="DC55" t="s">
        <v>376</v>
      </c>
      <c r="DD55" t="s">
        <v>376</v>
      </c>
      <c r="DE55" t="s">
        <v>376</v>
      </c>
      <c r="DF55" t="s">
        <v>376</v>
      </c>
      <c r="DG55" t="s">
        <v>376</v>
      </c>
      <c r="DH55" t="s">
        <v>376</v>
      </c>
      <c r="DI55" t="s">
        <v>376</v>
      </c>
      <c r="DJ55" t="s">
        <v>376</v>
      </c>
      <c r="DK55" t="s">
        <v>376</v>
      </c>
      <c r="DL55" t="s">
        <v>376</v>
      </c>
      <c r="DM55" t="s">
        <v>376</v>
      </c>
      <c r="DN55" t="s">
        <v>376</v>
      </c>
      <c r="DO55" t="s">
        <v>376</v>
      </c>
      <c r="DP55" t="s">
        <v>376</v>
      </c>
      <c r="DQ55" t="s">
        <v>376</v>
      </c>
      <c r="DR55" t="s">
        <v>376</v>
      </c>
      <c r="DS55" t="s">
        <v>376</v>
      </c>
      <c r="DT55" t="s">
        <v>376</v>
      </c>
      <c r="DU55" t="s">
        <v>376</v>
      </c>
      <c r="DV55" t="s">
        <v>376</v>
      </c>
      <c r="DW55" t="s">
        <v>376</v>
      </c>
      <c r="DX55" t="s">
        <v>376</v>
      </c>
      <c r="DY55" t="s">
        <v>376</v>
      </c>
      <c r="DZ55" t="s">
        <v>376</v>
      </c>
      <c r="EA55" t="s">
        <v>376</v>
      </c>
      <c r="EB55" t="s">
        <v>376</v>
      </c>
      <c r="EC55" t="s">
        <v>376</v>
      </c>
      <c r="ED55" t="s">
        <v>376</v>
      </c>
      <c r="EE55" t="s">
        <v>376</v>
      </c>
      <c r="EF55" t="s">
        <v>376</v>
      </c>
      <c r="EG55" t="s">
        <v>376</v>
      </c>
      <c r="EH55" t="s">
        <v>723</v>
      </c>
      <c r="EI55" t="s">
        <v>461</v>
      </c>
      <c r="EJ55" s="8">
        <v>2018</v>
      </c>
      <c r="EK55" t="s">
        <v>406</v>
      </c>
      <c r="EL55" t="s">
        <v>532</v>
      </c>
      <c r="EM55" t="s">
        <v>533</v>
      </c>
      <c r="EN55" t="s">
        <v>393</v>
      </c>
      <c r="EO55" t="s">
        <v>376</v>
      </c>
      <c r="EP55" t="s">
        <v>393</v>
      </c>
      <c r="EQ55" t="s">
        <v>393</v>
      </c>
      <c r="ER55" t="s">
        <v>376</v>
      </c>
      <c r="ES55" t="s">
        <v>393</v>
      </c>
      <c r="ET55" t="s">
        <v>393</v>
      </c>
      <c r="EU55" t="s">
        <v>393</v>
      </c>
      <c r="EV55" t="s">
        <v>393</v>
      </c>
      <c r="EW55" t="s">
        <v>401</v>
      </c>
      <c r="EX55" t="s">
        <v>724</v>
      </c>
      <c r="EY55" t="s">
        <v>455</v>
      </c>
      <c r="EZ55">
        <v>2016</v>
      </c>
      <c r="FA55" t="s">
        <v>393</v>
      </c>
      <c r="FB55" t="s">
        <v>532</v>
      </c>
      <c r="FC55" t="s">
        <v>533</v>
      </c>
      <c r="FD55" t="s">
        <v>393</v>
      </c>
      <c r="FE55" t="s">
        <v>376</v>
      </c>
      <c r="FF55" t="s">
        <v>393</v>
      </c>
      <c r="FG55" t="s">
        <v>393</v>
      </c>
      <c r="FH55" t="s">
        <v>376</v>
      </c>
      <c r="FI55" t="s">
        <v>393</v>
      </c>
      <c r="FJ55" t="s">
        <v>393</v>
      </c>
      <c r="FK55" t="s">
        <v>393</v>
      </c>
      <c r="FL55" t="s">
        <v>393</v>
      </c>
      <c r="FM55" t="s">
        <v>401</v>
      </c>
      <c r="FN55" t="s">
        <v>376</v>
      </c>
      <c r="FO55" t="s">
        <v>376</v>
      </c>
      <c r="FP55" t="s">
        <v>376</v>
      </c>
      <c r="FQ55" t="s">
        <v>376</v>
      </c>
      <c r="FR55" t="s">
        <v>376</v>
      </c>
      <c r="FS55" t="s">
        <v>376</v>
      </c>
      <c r="FT55" t="s">
        <v>376</v>
      </c>
      <c r="FU55" t="s">
        <v>376</v>
      </c>
      <c r="FV55" t="s">
        <v>376</v>
      </c>
      <c r="FW55" t="s">
        <v>376</v>
      </c>
      <c r="FX55" t="s">
        <v>376</v>
      </c>
      <c r="FY55" t="s">
        <v>376</v>
      </c>
      <c r="FZ55" t="s">
        <v>376</v>
      </c>
      <c r="GA55" t="s">
        <v>376</v>
      </c>
      <c r="GB55" t="s">
        <v>376</v>
      </c>
      <c r="GC55" t="s">
        <v>376</v>
      </c>
      <c r="GD55" t="s">
        <v>376</v>
      </c>
      <c r="GE55" t="s">
        <v>376</v>
      </c>
      <c r="GF55" t="s">
        <v>376</v>
      </c>
      <c r="GG55" t="s">
        <v>376</v>
      </c>
      <c r="GH55" t="s">
        <v>376</v>
      </c>
      <c r="GI55" t="s">
        <v>376</v>
      </c>
      <c r="GJ55" t="s">
        <v>376</v>
      </c>
      <c r="GK55" t="s">
        <v>376</v>
      </c>
      <c r="GL55" t="s">
        <v>376</v>
      </c>
      <c r="GM55" t="s">
        <v>376</v>
      </c>
      <c r="GN55" t="s">
        <v>376</v>
      </c>
      <c r="GO55" t="s">
        <v>376</v>
      </c>
      <c r="GP55" t="s">
        <v>376</v>
      </c>
      <c r="GQ55" t="s">
        <v>376</v>
      </c>
      <c r="GR55" t="s">
        <v>376</v>
      </c>
      <c r="GS55" t="s">
        <v>376</v>
      </c>
      <c r="GT55" t="s">
        <v>376</v>
      </c>
      <c r="GU55" t="s">
        <v>376</v>
      </c>
      <c r="GV55" t="s">
        <v>376</v>
      </c>
      <c r="GW55" t="s">
        <v>376</v>
      </c>
      <c r="GX55" t="s">
        <v>376</v>
      </c>
      <c r="GY55" t="s">
        <v>376</v>
      </c>
      <c r="GZ55" t="s">
        <v>376</v>
      </c>
      <c r="HA55" t="s">
        <v>376</v>
      </c>
      <c r="HB55" t="s">
        <v>376</v>
      </c>
      <c r="HC55" t="s">
        <v>376</v>
      </c>
      <c r="HD55" t="s">
        <v>376</v>
      </c>
      <c r="HE55" t="s">
        <v>376</v>
      </c>
      <c r="HF55" t="s">
        <v>376</v>
      </c>
      <c r="HG55" t="s">
        <v>376</v>
      </c>
      <c r="HH55" t="s">
        <v>376</v>
      </c>
      <c r="HI55" t="s">
        <v>376</v>
      </c>
      <c r="HJ55" t="s">
        <v>376</v>
      </c>
      <c r="HK55" t="s">
        <v>376</v>
      </c>
      <c r="HL55" t="s">
        <v>376</v>
      </c>
      <c r="HM55" t="s">
        <v>376</v>
      </c>
      <c r="HN55" t="s">
        <v>376</v>
      </c>
      <c r="HO55" t="s">
        <v>376</v>
      </c>
      <c r="HP55" t="s">
        <v>376</v>
      </c>
      <c r="HQ55" t="s">
        <v>376</v>
      </c>
      <c r="HR55" t="s">
        <v>376</v>
      </c>
      <c r="HS55" t="s">
        <v>376</v>
      </c>
      <c r="HT55" t="s">
        <v>376</v>
      </c>
      <c r="HU55" t="s">
        <v>376</v>
      </c>
      <c r="HV55" t="s">
        <v>376</v>
      </c>
      <c r="HW55" t="s">
        <v>376</v>
      </c>
      <c r="HX55" t="s">
        <v>376</v>
      </c>
      <c r="HY55" t="s">
        <v>376</v>
      </c>
      <c r="HZ55" t="s">
        <v>376</v>
      </c>
      <c r="IA55" t="s">
        <v>376</v>
      </c>
      <c r="IB55" t="s">
        <v>376</v>
      </c>
      <c r="IC55" t="s">
        <v>376</v>
      </c>
      <c r="ID55" t="s">
        <v>376</v>
      </c>
      <c r="IE55" t="s">
        <v>376</v>
      </c>
      <c r="IF55" t="s">
        <v>376</v>
      </c>
      <c r="IG55" t="s">
        <v>376</v>
      </c>
      <c r="IH55" t="s">
        <v>376</v>
      </c>
      <c r="II55" t="s">
        <v>376</v>
      </c>
      <c r="IJ55" t="s">
        <v>376</v>
      </c>
      <c r="IK55" t="s">
        <v>376</v>
      </c>
      <c r="IL55" t="s">
        <v>376</v>
      </c>
      <c r="IM55" t="s">
        <v>376</v>
      </c>
      <c r="IN55" t="s">
        <v>376</v>
      </c>
      <c r="IO55" t="s">
        <v>376</v>
      </c>
      <c r="IP55" t="s">
        <v>376</v>
      </c>
      <c r="IQ55" t="s">
        <v>376</v>
      </c>
      <c r="IR55" t="s">
        <v>376</v>
      </c>
      <c r="IS55" t="s">
        <v>376</v>
      </c>
      <c r="IT55" t="s">
        <v>376</v>
      </c>
      <c r="IU55" t="s">
        <v>376</v>
      </c>
      <c r="IV55" t="s">
        <v>376</v>
      </c>
      <c r="IW55" t="s">
        <v>376</v>
      </c>
      <c r="IX55" t="s">
        <v>376</v>
      </c>
      <c r="IY55" t="s">
        <v>376</v>
      </c>
      <c r="IZ55" t="s">
        <v>376</v>
      </c>
      <c r="JA55" t="s">
        <v>376</v>
      </c>
      <c r="JB55" t="s">
        <v>376</v>
      </c>
      <c r="JC55" t="s">
        <v>376</v>
      </c>
      <c r="JD55" t="s">
        <v>376</v>
      </c>
      <c r="JE55" t="s">
        <v>376</v>
      </c>
      <c r="JF55" s="8" t="s">
        <v>376</v>
      </c>
      <c r="JG55" s="34">
        <f>AVERAGE(Tabla2[[#This Row],[Año]], Tabla2[[#This Row],[Año 2]])</f>
        <v>2017</v>
      </c>
      <c r="JH55" s="8">
        <v>2</v>
      </c>
    </row>
    <row r="56" spans="1:268" x14ac:dyDescent="0.35">
      <c r="A56" s="33">
        <v>43</v>
      </c>
      <c r="B56" t="s">
        <v>320</v>
      </c>
      <c r="C56" t="s">
        <v>360</v>
      </c>
      <c r="D56">
        <v>801300306</v>
      </c>
      <c r="E56" t="s">
        <v>376</v>
      </c>
      <c r="F56" t="s">
        <v>376</v>
      </c>
      <c r="G56" t="s">
        <v>687</v>
      </c>
      <c r="H56" s="43" t="s">
        <v>750</v>
      </c>
      <c r="I56" t="s">
        <v>376</v>
      </c>
      <c r="J56" t="s">
        <v>376</v>
      </c>
      <c r="K56" t="s">
        <v>376</v>
      </c>
      <c r="L56" t="s">
        <v>376</v>
      </c>
      <c r="M56" t="s">
        <v>751</v>
      </c>
      <c r="N56" t="s">
        <v>752</v>
      </c>
      <c r="O56" t="s">
        <v>753</v>
      </c>
      <c r="P56">
        <v>88157602</v>
      </c>
      <c r="Q56" s="30" t="s">
        <v>754</v>
      </c>
      <c r="R56" t="s">
        <v>393</v>
      </c>
      <c r="S56" t="s">
        <v>393</v>
      </c>
      <c r="T56" t="s">
        <v>376</v>
      </c>
      <c r="U56" t="s">
        <v>755</v>
      </c>
      <c r="V56" t="s">
        <v>755</v>
      </c>
      <c r="W56" t="s">
        <v>376</v>
      </c>
      <c r="X56" t="s">
        <v>755</v>
      </c>
      <c r="Y56" t="s">
        <v>393</v>
      </c>
      <c r="Z56" t="s">
        <v>393</v>
      </c>
      <c r="AA56" t="s">
        <v>393</v>
      </c>
      <c r="AB56" t="s">
        <v>376</v>
      </c>
      <c r="AC56" t="s">
        <v>393</v>
      </c>
      <c r="AD56" t="s">
        <v>393</v>
      </c>
      <c r="AE56" t="s">
        <v>393</v>
      </c>
      <c r="AF56" t="s">
        <v>393</v>
      </c>
      <c r="AG56" t="s">
        <v>393</v>
      </c>
      <c r="AH56" t="s">
        <v>393</v>
      </c>
      <c r="AI56" t="s">
        <v>393</v>
      </c>
      <c r="AJ56" t="s">
        <v>393</v>
      </c>
      <c r="AK56" s="49">
        <v>0.05</v>
      </c>
      <c r="AL56">
        <v>20</v>
      </c>
      <c r="AM56" t="s">
        <v>378</v>
      </c>
      <c r="AN56" t="s">
        <v>378</v>
      </c>
      <c r="AO56" t="s">
        <v>393</v>
      </c>
      <c r="AP56" t="s">
        <v>756</v>
      </c>
      <c r="AQ56">
        <v>108820937</v>
      </c>
      <c r="AR56" t="s">
        <v>393</v>
      </c>
      <c r="AS56" t="s">
        <v>393</v>
      </c>
      <c r="AT56" t="s">
        <v>393</v>
      </c>
      <c r="AU56" t="s">
        <v>393</v>
      </c>
      <c r="AV56" t="s">
        <v>393</v>
      </c>
      <c r="AW56" t="s">
        <v>376</v>
      </c>
      <c r="AX56" t="s">
        <v>393</v>
      </c>
      <c r="AY56" t="s">
        <v>393</v>
      </c>
      <c r="AZ56" s="30" t="s">
        <v>757</v>
      </c>
      <c r="BA56">
        <v>70272101</v>
      </c>
      <c r="BB56" t="s">
        <v>376</v>
      </c>
      <c r="BC56" t="s">
        <v>376</v>
      </c>
      <c r="BD56" t="s">
        <v>376</v>
      </c>
      <c r="BE56" t="s">
        <v>376</v>
      </c>
      <c r="BF56" t="s">
        <v>376</v>
      </c>
      <c r="BG56" t="s">
        <v>376</v>
      </c>
      <c r="BH56" t="s">
        <v>376</v>
      </c>
      <c r="BI56" t="s">
        <v>376</v>
      </c>
      <c r="BJ56" t="s">
        <v>376</v>
      </c>
      <c r="BK56" t="s">
        <v>376</v>
      </c>
      <c r="BL56" t="s">
        <v>376</v>
      </c>
      <c r="BM56" t="s">
        <v>376</v>
      </c>
      <c r="BN56" t="s">
        <v>376</v>
      </c>
      <c r="BO56" t="s">
        <v>376</v>
      </c>
      <c r="BP56" t="s">
        <v>376</v>
      </c>
      <c r="BQ56" t="s">
        <v>376</v>
      </c>
      <c r="BR56" t="s">
        <v>376</v>
      </c>
      <c r="BS56" t="s">
        <v>376</v>
      </c>
      <c r="BT56" t="s">
        <v>376</v>
      </c>
      <c r="BU56" t="s">
        <v>376</v>
      </c>
      <c r="BV56" t="s">
        <v>376</v>
      </c>
      <c r="BW56" t="s">
        <v>376</v>
      </c>
      <c r="BX56" t="s">
        <v>376</v>
      </c>
      <c r="BY56" t="s">
        <v>376</v>
      </c>
      <c r="BZ56" t="s">
        <v>376</v>
      </c>
      <c r="CA56" t="s">
        <v>376</v>
      </c>
      <c r="CB56" t="s">
        <v>376</v>
      </c>
      <c r="CC56" t="s">
        <v>376</v>
      </c>
      <c r="CD56" t="s">
        <v>376</v>
      </c>
      <c r="CE56" t="s">
        <v>376</v>
      </c>
      <c r="CF56" t="s">
        <v>376</v>
      </c>
      <c r="CG56" t="s">
        <v>376</v>
      </c>
      <c r="CH56" t="s">
        <v>376</v>
      </c>
      <c r="CI56" t="s">
        <v>376</v>
      </c>
      <c r="CJ56" t="s">
        <v>376</v>
      </c>
      <c r="CK56" t="s">
        <v>376</v>
      </c>
      <c r="CL56" t="s">
        <v>376</v>
      </c>
      <c r="CM56" t="s">
        <v>376</v>
      </c>
      <c r="CN56" t="s">
        <v>376</v>
      </c>
      <c r="CO56" t="s">
        <v>376</v>
      </c>
      <c r="CP56" t="s">
        <v>376</v>
      </c>
      <c r="CQ56" t="s">
        <v>376</v>
      </c>
      <c r="CR56" t="s">
        <v>376</v>
      </c>
      <c r="CS56" t="s">
        <v>376</v>
      </c>
      <c r="CT56" t="s">
        <v>376</v>
      </c>
      <c r="CU56" t="s">
        <v>376</v>
      </c>
      <c r="CV56" t="s">
        <v>376</v>
      </c>
      <c r="CW56" t="s">
        <v>376</v>
      </c>
      <c r="CX56" t="s">
        <v>376</v>
      </c>
      <c r="CY56" t="s">
        <v>376</v>
      </c>
      <c r="CZ56" t="s">
        <v>376</v>
      </c>
      <c r="DA56" t="s">
        <v>376</v>
      </c>
      <c r="DB56" t="s">
        <v>376</v>
      </c>
      <c r="DC56" t="s">
        <v>376</v>
      </c>
      <c r="DD56" t="s">
        <v>376</v>
      </c>
      <c r="DE56" t="s">
        <v>376</v>
      </c>
      <c r="DF56" t="s">
        <v>376</v>
      </c>
      <c r="DG56" t="s">
        <v>376</v>
      </c>
      <c r="DH56" t="s">
        <v>376</v>
      </c>
      <c r="DI56" t="s">
        <v>376</v>
      </c>
      <c r="DJ56" t="s">
        <v>376</v>
      </c>
      <c r="DK56" t="s">
        <v>376</v>
      </c>
      <c r="DL56" t="s">
        <v>376</v>
      </c>
      <c r="DM56" t="s">
        <v>376</v>
      </c>
      <c r="DN56" t="s">
        <v>376</v>
      </c>
      <c r="DO56" t="s">
        <v>376</v>
      </c>
      <c r="DP56" t="s">
        <v>376</v>
      </c>
      <c r="DQ56" t="s">
        <v>376</v>
      </c>
      <c r="DR56" t="s">
        <v>376</v>
      </c>
      <c r="DS56" t="s">
        <v>376</v>
      </c>
      <c r="DT56" t="s">
        <v>376</v>
      </c>
      <c r="DU56" t="s">
        <v>376</v>
      </c>
      <c r="DV56" t="s">
        <v>376</v>
      </c>
      <c r="DW56" t="s">
        <v>376</v>
      </c>
      <c r="DX56" t="s">
        <v>376</v>
      </c>
      <c r="DY56" t="s">
        <v>376</v>
      </c>
      <c r="DZ56" t="s">
        <v>376</v>
      </c>
      <c r="EA56" t="s">
        <v>376</v>
      </c>
      <c r="EB56" t="s">
        <v>376</v>
      </c>
      <c r="EC56" t="s">
        <v>376</v>
      </c>
      <c r="ED56" t="s">
        <v>376</v>
      </c>
      <c r="EE56" t="s">
        <v>376</v>
      </c>
      <c r="EF56" t="s">
        <v>376</v>
      </c>
      <c r="EG56" t="s">
        <v>376</v>
      </c>
      <c r="EH56" t="s">
        <v>758</v>
      </c>
      <c r="EI56" t="s">
        <v>382</v>
      </c>
      <c r="EJ56" s="8">
        <v>2022</v>
      </c>
      <c r="EK56" t="s">
        <v>393</v>
      </c>
      <c r="EL56" t="s">
        <v>557</v>
      </c>
      <c r="EM56" t="s">
        <v>759</v>
      </c>
      <c r="EN56" t="s">
        <v>393</v>
      </c>
      <c r="EO56" t="s">
        <v>376</v>
      </c>
      <c r="EP56" t="s">
        <v>393</v>
      </c>
      <c r="EQ56" t="s">
        <v>393</v>
      </c>
      <c r="ER56" t="s">
        <v>393</v>
      </c>
      <c r="ES56" t="s">
        <v>376</v>
      </c>
      <c r="ET56" t="s">
        <v>376</v>
      </c>
      <c r="EU56" t="s">
        <v>393</v>
      </c>
      <c r="EV56" t="s">
        <v>393</v>
      </c>
      <c r="EW56" t="s">
        <v>401</v>
      </c>
      <c r="EX56" t="s">
        <v>376</v>
      </c>
      <c r="EY56" t="s">
        <v>376</v>
      </c>
      <c r="EZ56" t="s">
        <v>376</v>
      </c>
      <c r="FA56" t="s">
        <v>376</v>
      </c>
      <c r="FB56" t="s">
        <v>376</v>
      </c>
      <c r="FC56" t="s">
        <v>376</v>
      </c>
      <c r="FD56" t="s">
        <v>376</v>
      </c>
      <c r="FE56" t="s">
        <v>376</v>
      </c>
      <c r="FF56" t="s">
        <v>376</v>
      </c>
      <c r="FG56" t="s">
        <v>376</v>
      </c>
      <c r="FH56" t="s">
        <v>376</v>
      </c>
      <c r="FI56" t="s">
        <v>376</v>
      </c>
      <c r="FJ56" t="s">
        <v>376</v>
      </c>
      <c r="FK56" t="s">
        <v>376</v>
      </c>
      <c r="FL56" t="s">
        <v>376</v>
      </c>
      <c r="FM56" t="s">
        <v>376</v>
      </c>
      <c r="FN56" t="s">
        <v>376</v>
      </c>
      <c r="FO56" t="s">
        <v>376</v>
      </c>
      <c r="FP56" t="s">
        <v>376</v>
      </c>
      <c r="FQ56" t="s">
        <v>376</v>
      </c>
      <c r="FR56" t="s">
        <v>376</v>
      </c>
      <c r="FS56" t="s">
        <v>376</v>
      </c>
      <c r="FT56" t="s">
        <v>376</v>
      </c>
      <c r="FU56" t="s">
        <v>376</v>
      </c>
      <c r="FV56" t="s">
        <v>376</v>
      </c>
      <c r="FW56" t="s">
        <v>376</v>
      </c>
      <c r="FX56" t="s">
        <v>376</v>
      </c>
      <c r="FY56" t="s">
        <v>376</v>
      </c>
      <c r="FZ56" t="s">
        <v>376</v>
      </c>
      <c r="GA56" t="s">
        <v>376</v>
      </c>
      <c r="GB56" t="s">
        <v>376</v>
      </c>
      <c r="GC56" t="s">
        <v>376</v>
      </c>
      <c r="GD56" t="s">
        <v>376</v>
      </c>
      <c r="GE56" t="s">
        <v>376</v>
      </c>
      <c r="GF56" t="s">
        <v>376</v>
      </c>
      <c r="GG56" t="s">
        <v>376</v>
      </c>
      <c r="GH56" t="s">
        <v>376</v>
      </c>
      <c r="GI56" t="s">
        <v>376</v>
      </c>
      <c r="GJ56" t="s">
        <v>376</v>
      </c>
      <c r="GK56" t="s">
        <v>376</v>
      </c>
      <c r="GL56" t="s">
        <v>376</v>
      </c>
      <c r="GM56" t="s">
        <v>376</v>
      </c>
      <c r="GN56" t="s">
        <v>376</v>
      </c>
      <c r="GO56" t="s">
        <v>376</v>
      </c>
      <c r="GP56" t="s">
        <v>376</v>
      </c>
      <c r="GQ56" t="s">
        <v>376</v>
      </c>
      <c r="GR56" t="s">
        <v>376</v>
      </c>
      <c r="GS56" t="s">
        <v>376</v>
      </c>
      <c r="GT56" t="s">
        <v>376</v>
      </c>
      <c r="GU56" t="s">
        <v>376</v>
      </c>
      <c r="GV56" t="s">
        <v>376</v>
      </c>
      <c r="GW56" t="s">
        <v>376</v>
      </c>
      <c r="GX56" t="s">
        <v>376</v>
      </c>
      <c r="GY56" t="s">
        <v>376</v>
      </c>
      <c r="GZ56" t="s">
        <v>376</v>
      </c>
      <c r="HA56" t="s">
        <v>376</v>
      </c>
      <c r="HB56" t="s">
        <v>376</v>
      </c>
      <c r="HC56" t="s">
        <v>376</v>
      </c>
      <c r="HD56" t="s">
        <v>376</v>
      </c>
      <c r="HE56" t="s">
        <v>376</v>
      </c>
      <c r="HF56" t="s">
        <v>376</v>
      </c>
      <c r="HG56" t="s">
        <v>376</v>
      </c>
      <c r="HH56" t="s">
        <v>376</v>
      </c>
      <c r="HI56" t="s">
        <v>376</v>
      </c>
      <c r="HJ56" t="s">
        <v>376</v>
      </c>
      <c r="HK56" t="s">
        <v>376</v>
      </c>
      <c r="HL56" t="s">
        <v>376</v>
      </c>
      <c r="HM56" t="s">
        <v>376</v>
      </c>
      <c r="HN56" t="s">
        <v>376</v>
      </c>
      <c r="HO56" t="s">
        <v>376</v>
      </c>
      <c r="HP56" t="s">
        <v>376</v>
      </c>
      <c r="HQ56" t="s">
        <v>376</v>
      </c>
      <c r="HR56" t="s">
        <v>376</v>
      </c>
      <c r="HS56" t="s">
        <v>376</v>
      </c>
      <c r="HT56" t="s">
        <v>376</v>
      </c>
      <c r="HU56" t="s">
        <v>376</v>
      </c>
      <c r="HV56" t="s">
        <v>376</v>
      </c>
      <c r="HW56" t="s">
        <v>376</v>
      </c>
      <c r="HX56" t="s">
        <v>376</v>
      </c>
      <c r="HY56" t="s">
        <v>376</v>
      </c>
      <c r="HZ56" t="s">
        <v>376</v>
      </c>
      <c r="IA56" t="s">
        <v>376</v>
      </c>
      <c r="IB56" t="s">
        <v>376</v>
      </c>
      <c r="IC56" t="s">
        <v>376</v>
      </c>
      <c r="ID56" t="s">
        <v>376</v>
      </c>
      <c r="IE56" t="s">
        <v>376</v>
      </c>
      <c r="IF56" t="s">
        <v>376</v>
      </c>
      <c r="IG56" t="s">
        <v>376</v>
      </c>
      <c r="IH56" t="s">
        <v>376</v>
      </c>
      <c r="II56" t="s">
        <v>376</v>
      </c>
      <c r="IJ56" t="s">
        <v>376</v>
      </c>
      <c r="IK56" t="s">
        <v>376</v>
      </c>
      <c r="IL56" t="s">
        <v>376</v>
      </c>
      <c r="IM56" t="s">
        <v>376</v>
      </c>
      <c r="IN56" t="s">
        <v>376</v>
      </c>
      <c r="IO56" t="s">
        <v>376</v>
      </c>
      <c r="IP56" t="s">
        <v>376</v>
      </c>
      <c r="IQ56" t="s">
        <v>376</v>
      </c>
      <c r="IR56" t="s">
        <v>376</v>
      </c>
      <c r="IS56" t="s">
        <v>376</v>
      </c>
      <c r="IT56" t="s">
        <v>376</v>
      </c>
      <c r="IU56" t="s">
        <v>376</v>
      </c>
      <c r="IV56" t="s">
        <v>376</v>
      </c>
      <c r="IW56" t="s">
        <v>376</v>
      </c>
      <c r="IX56" t="s">
        <v>376</v>
      </c>
      <c r="IY56" t="s">
        <v>376</v>
      </c>
      <c r="IZ56" t="s">
        <v>376</v>
      </c>
      <c r="JA56" t="s">
        <v>376</v>
      </c>
      <c r="JB56" t="s">
        <v>376</v>
      </c>
      <c r="JC56" t="s">
        <v>376</v>
      </c>
      <c r="JD56" t="s">
        <v>376</v>
      </c>
      <c r="JE56" t="s">
        <v>376</v>
      </c>
      <c r="JF56" s="8">
        <f>AVERAGE(Tabla2[[#This Row],[Año]])</f>
        <v>2022</v>
      </c>
      <c r="JG56" s="8" t="s">
        <v>376</v>
      </c>
      <c r="JH56" s="8">
        <v>1</v>
      </c>
    </row>
    <row r="57" spans="1:268" ht="14" customHeight="1" x14ac:dyDescent="0.35">
      <c r="A57" s="33">
        <v>44</v>
      </c>
      <c r="B57" t="s">
        <v>321</v>
      </c>
      <c r="C57" t="s">
        <v>360</v>
      </c>
      <c r="D57">
        <v>107350169</v>
      </c>
      <c r="E57" t="s">
        <v>376</v>
      </c>
      <c r="F57" t="s">
        <v>376</v>
      </c>
      <c r="G57" t="s">
        <v>760</v>
      </c>
      <c r="H57" s="43" t="s">
        <v>761</v>
      </c>
      <c r="I57" t="s">
        <v>376</v>
      </c>
      <c r="J57" t="s">
        <v>376</v>
      </c>
      <c r="K57" t="s">
        <v>376</v>
      </c>
      <c r="L57" t="s">
        <v>376</v>
      </c>
      <c r="M57" t="s">
        <v>751</v>
      </c>
      <c r="N57" t="s">
        <v>762</v>
      </c>
      <c r="O57" t="s">
        <v>763</v>
      </c>
      <c r="P57">
        <v>88550776</v>
      </c>
      <c r="Q57" s="30" t="s">
        <v>764</v>
      </c>
      <c r="R57" t="s">
        <v>393</v>
      </c>
      <c r="S57" t="s">
        <v>393</v>
      </c>
      <c r="T57" t="s">
        <v>376</v>
      </c>
      <c r="U57" t="s">
        <v>755</v>
      </c>
      <c r="V57" t="s">
        <v>755</v>
      </c>
      <c r="W57" t="s">
        <v>376</v>
      </c>
      <c r="X57" t="s">
        <v>755</v>
      </c>
      <c r="Y57" t="s">
        <v>393</v>
      </c>
      <c r="Z57" t="s">
        <v>393</v>
      </c>
      <c r="AA57" t="s">
        <v>393</v>
      </c>
      <c r="AB57" t="s">
        <v>376</v>
      </c>
      <c r="AC57" t="s">
        <v>393</v>
      </c>
      <c r="AD57" t="s">
        <v>393</v>
      </c>
      <c r="AE57" t="s">
        <v>393</v>
      </c>
      <c r="AF57" t="s">
        <v>393</v>
      </c>
      <c r="AG57" t="s">
        <v>393</v>
      </c>
      <c r="AH57" t="s">
        <v>393</v>
      </c>
      <c r="AI57" t="s">
        <v>393</v>
      </c>
      <c r="AJ57" t="s">
        <v>393</v>
      </c>
      <c r="AK57" s="49">
        <v>0.15</v>
      </c>
      <c r="AL57">
        <v>30</v>
      </c>
      <c r="AM57" t="s">
        <v>378</v>
      </c>
      <c r="AN57" t="s">
        <v>393</v>
      </c>
      <c r="AO57" t="s">
        <v>393</v>
      </c>
      <c r="AP57" t="s">
        <v>376</v>
      </c>
      <c r="AQ57" t="s">
        <v>376</v>
      </c>
      <c r="AR57" t="s">
        <v>376</v>
      </c>
      <c r="AS57" t="s">
        <v>376</v>
      </c>
      <c r="AT57" t="s">
        <v>376</v>
      </c>
      <c r="AU57" t="s">
        <v>376</v>
      </c>
      <c r="AV57" t="s">
        <v>376</v>
      </c>
      <c r="AW57" t="s">
        <v>376</v>
      </c>
      <c r="AX57" t="s">
        <v>376</v>
      </c>
      <c r="AY57" t="s">
        <v>376</v>
      </c>
      <c r="AZ57" t="s">
        <v>376</v>
      </c>
      <c r="BA57" t="s">
        <v>376</v>
      </c>
      <c r="BB57" t="s">
        <v>376</v>
      </c>
      <c r="BC57" t="s">
        <v>376</v>
      </c>
      <c r="BD57" t="s">
        <v>376</v>
      </c>
      <c r="BE57" t="s">
        <v>376</v>
      </c>
      <c r="BF57" t="s">
        <v>376</v>
      </c>
      <c r="BG57" t="s">
        <v>376</v>
      </c>
      <c r="BH57" t="s">
        <v>376</v>
      </c>
      <c r="BI57" t="s">
        <v>376</v>
      </c>
      <c r="BJ57" t="s">
        <v>376</v>
      </c>
      <c r="BK57" t="s">
        <v>376</v>
      </c>
      <c r="BL57" t="s">
        <v>376</v>
      </c>
      <c r="BM57" t="s">
        <v>376</v>
      </c>
      <c r="BN57" t="s">
        <v>376</v>
      </c>
      <c r="BO57" t="s">
        <v>376</v>
      </c>
      <c r="BP57" t="s">
        <v>376</v>
      </c>
      <c r="BQ57" t="s">
        <v>376</v>
      </c>
      <c r="BR57" t="s">
        <v>376</v>
      </c>
      <c r="BS57" t="s">
        <v>376</v>
      </c>
      <c r="BT57" t="s">
        <v>376</v>
      </c>
      <c r="BU57" t="s">
        <v>376</v>
      </c>
      <c r="BV57" t="s">
        <v>376</v>
      </c>
      <c r="BW57" t="s">
        <v>376</v>
      </c>
      <c r="BX57" t="s">
        <v>376</v>
      </c>
      <c r="BY57" t="s">
        <v>376</v>
      </c>
      <c r="BZ57" t="s">
        <v>376</v>
      </c>
      <c r="CA57" t="s">
        <v>376</v>
      </c>
      <c r="CB57" t="s">
        <v>376</v>
      </c>
      <c r="CC57" t="s">
        <v>376</v>
      </c>
      <c r="CD57" t="s">
        <v>376</v>
      </c>
      <c r="CE57" t="s">
        <v>376</v>
      </c>
      <c r="CF57" t="s">
        <v>376</v>
      </c>
      <c r="CG57" t="s">
        <v>376</v>
      </c>
      <c r="CH57" t="s">
        <v>376</v>
      </c>
      <c r="CI57" t="s">
        <v>376</v>
      </c>
      <c r="CJ57" t="s">
        <v>376</v>
      </c>
      <c r="CK57" t="s">
        <v>376</v>
      </c>
      <c r="CL57" t="s">
        <v>376</v>
      </c>
      <c r="CM57" t="s">
        <v>376</v>
      </c>
      <c r="CN57" t="s">
        <v>376</v>
      </c>
      <c r="CO57" t="s">
        <v>376</v>
      </c>
      <c r="CP57" t="s">
        <v>376</v>
      </c>
      <c r="CQ57" t="s">
        <v>376</v>
      </c>
      <c r="CR57" t="s">
        <v>376</v>
      </c>
      <c r="CS57" t="s">
        <v>376</v>
      </c>
      <c r="CT57" t="s">
        <v>376</v>
      </c>
      <c r="CU57" t="s">
        <v>376</v>
      </c>
      <c r="CV57" t="s">
        <v>376</v>
      </c>
      <c r="CW57" t="s">
        <v>376</v>
      </c>
      <c r="CX57" t="s">
        <v>376</v>
      </c>
      <c r="CY57" t="s">
        <v>376</v>
      </c>
      <c r="CZ57" t="s">
        <v>376</v>
      </c>
      <c r="DA57" t="s">
        <v>376</v>
      </c>
      <c r="DB57" t="s">
        <v>376</v>
      </c>
      <c r="DC57" t="s">
        <v>376</v>
      </c>
      <c r="DD57" t="s">
        <v>376</v>
      </c>
      <c r="DE57" t="s">
        <v>376</v>
      </c>
      <c r="DF57" t="s">
        <v>376</v>
      </c>
      <c r="DG57" t="s">
        <v>376</v>
      </c>
      <c r="DH57" t="s">
        <v>376</v>
      </c>
      <c r="DI57" t="s">
        <v>376</v>
      </c>
      <c r="DJ57" t="s">
        <v>376</v>
      </c>
      <c r="DK57" t="s">
        <v>376</v>
      </c>
      <c r="DL57" t="s">
        <v>376</v>
      </c>
      <c r="DM57" t="s">
        <v>376</v>
      </c>
      <c r="DN57" t="s">
        <v>376</v>
      </c>
      <c r="DO57" t="s">
        <v>376</v>
      </c>
      <c r="DP57" t="s">
        <v>376</v>
      </c>
      <c r="DQ57" t="s">
        <v>376</v>
      </c>
      <c r="DR57" t="s">
        <v>376</v>
      </c>
      <c r="DS57" t="s">
        <v>376</v>
      </c>
      <c r="DT57" t="s">
        <v>376</v>
      </c>
      <c r="DU57" t="s">
        <v>376</v>
      </c>
      <c r="DV57" t="s">
        <v>376</v>
      </c>
      <c r="DW57" t="s">
        <v>376</v>
      </c>
      <c r="DX57" t="s">
        <v>376</v>
      </c>
      <c r="DY57" t="s">
        <v>376</v>
      </c>
      <c r="DZ57" t="s">
        <v>376</v>
      </c>
      <c r="EA57" t="s">
        <v>376</v>
      </c>
      <c r="EB57" t="s">
        <v>376</v>
      </c>
      <c r="EC57" t="s">
        <v>376</v>
      </c>
      <c r="ED57" t="s">
        <v>376</v>
      </c>
      <c r="EE57" t="s">
        <v>376</v>
      </c>
      <c r="EF57" t="s">
        <v>376</v>
      </c>
      <c r="EG57" t="s">
        <v>376</v>
      </c>
      <c r="EH57" t="s">
        <v>765</v>
      </c>
      <c r="EI57" t="s">
        <v>382</v>
      </c>
      <c r="EJ57" s="8">
        <v>2017</v>
      </c>
      <c r="EK57" t="s">
        <v>393</v>
      </c>
      <c r="EL57" t="s">
        <v>385</v>
      </c>
      <c r="EM57" t="s">
        <v>457</v>
      </c>
      <c r="EN57" t="s">
        <v>393</v>
      </c>
      <c r="EO57" t="s">
        <v>376</v>
      </c>
      <c r="EP57" t="s">
        <v>393</v>
      </c>
      <c r="EQ57" t="s">
        <v>393</v>
      </c>
      <c r="ER57" t="s">
        <v>393</v>
      </c>
      <c r="ES57" t="s">
        <v>376</v>
      </c>
      <c r="ET57" t="s">
        <v>376</v>
      </c>
      <c r="EU57" t="s">
        <v>393</v>
      </c>
      <c r="EV57" t="s">
        <v>393</v>
      </c>
      <c r="EW57" t="s">
        <v>401</v>
      </c>
      <c r="EX57" t="s">
        <v>376</v>
      </c>
      <c r="EY57" t="s">
        <v>376</v>
      </c>
      <c r="EZ57" t="s">
        <v>376</v>
      </c>
      <c r="FA57" t="s">
        <v>376</v>
      </c>
      <c r="FB57" t="s">
        <v>376</v>
      </c>
      <c r="FC57" t="s">
        <v>376</v>
      </c>
      <c r="FD57" t="s">
        <v>376</v>
      </c>
      <c r="FE57" t="s">
        <v>376</v>
      </c>
      <c r="FF57" t="s">
        <v>376</v>
      </c>
      <c r="FG57" t="s">
        <v>376</v>
      </c>
      <c r="FH57" t="s">
        <v>376</v>
      </c>
      <c r="FI57" t="s">
        <v>376</v>
      </c>
      <c r="FJ57" t="s">
        <v>376</v>
      </c>
      <c r="FK57" t="s">
        <v>376</v>
      </c>
      <c r="FL57" t="s">
        <v>376</v>
      </c>
      <c r="FM57" t="s">
        <v>376</v>
      </c>
      <c r="FN57" t="s">
        <v>376</v>
      </c>
      <c r="FO57" t="s">
        <v>376</v>
      </c>
      <c r="FP57" t="s">
        <v>376</v>
      </c>
      <c r="FQ57" t="s">
        <v>376</v>
      </c>
      <c r="FR57" t="s">
        <v>376</v>
      </c>
      <c r="FS57" t="s">
        <v>376</v>
      </c>
      <c r="FT57" t="s">
        <v>376</v>
      </c>
      <c r="FU57" t="s">
        <v>376</v>
      </c>
      <c r="FV57" t="s">
        <v>376</v>
      </c>
      <c r="FW57" t="s">
        <v>376</v>
      </c>
      <c r="FX57" t="s">
        <v>376</v>
      </c>
      <c r="FY57" t="s">
        <v>376</v>
      </c>
      <c r="FZ57" t="s">
        <v>376</v>
      </c>
      <c r="GA57" t="s">
        <v>376</v>
      </c>
      <c r="GB57" t="s">
        <v>376</v>
      </c>
      <c r="GC57" t="s">
        <v>376</v>
      </c>
      <c r="GD57" t="s">
        <v>376</v>
      </c>
      <c r="GE57" t="s">
        <v>376</v>
      </c>
      <c r="GF57" t="s">
        <v>376</v>
      </c>
      <c r="GG57" t="s">
        <v>376</v>
      </c>
      <c r="GH57" t="s">
        <v>376</v>
      </c>
      <c r="GI57" t="s">
        <v>376</v>
      </c>
      <c r="GJ57" t="s">
        <v>376</v>
      </c>
      <c r="GK57" t="s">
        <v>376</v>
      </c>
      <c r="GL57" t="s">
        <v>376</v>
      </c>
      <c r="GM57" t="s">
        <v>376</v>
      </c>
      <c r="GN57" t="s">
        <v>376</v>
      </c>
      <c r="GO57" t="s">
        <v>376</v>
      </c>
      <c r="GP57" t="s">
        <v>376</v>
      </c>
      <c r="GQ57" t="s">
        <v>376</v>
      </c>
      <c r="GR57" t="s">
        <v>376</v>
      </c>
      <c r="GS57" t="s">
        <v>376</v>
      </c>
      <c r="GT57" t="s">
        <v>376</v>
      </c>
      <c r="GU57" t="s">
        <v>376</v>
      </c>
      <c r="GV57" t="s">
        <v>376</v>
      </c>
      <c r="GW57" t="s">
        <v>376</v>
      </c>
      <c r="GX57" t="s">
        <v>376</v>
      </c>
      <c r="GY57" t="s">
        <v>376</v>
      </c>
      <c r="GZ57" t="s">
        <v>376</v>
      </c>
      <c r="HA57" t="s">
        <v>376</v>
      </c>
      <c r="HB57" t="s">
        <v>376</v>
      </c>
      <c r="HC57" t="s">
        <v>376</v>
      </c>
      <c r="HD57" t="s">
        <v>376</v>
      </c>
      <c r="HE57" t="s">
        <v>376</v>
      </c>
      <c r="HF57" t="s">
        <v>376</v>
      </c>
      <c r="HG57" t="s">
        <v>376</v>
      </c>
      <c r="HH57" t="s">
        <v>376</v>
      </c>
      <c r="HI57" t="s">
        <v>376</v>
      </c>
      <c r="HJ57" t="s">
        <v>376</v>
      </c>
      <c r="HK57" t="s">
        <v>376</v>
      </c>
      <c r="HL57" t="s">
        <v>376</v>
      </c>
      <c r="HM57" t="s">
        <v>376</v>
      </c>
      <c r="HN57" t="s">
        <v>376</v>
      </c>
      <c r="HO57" t="s">
        <v>376</v>
      </c>
      <c r="HP57" t="s">
        <v>376</v>
      </c>
      <c r="HQ57" t="s">
        <v>376</v>
      </c>
      <c r="HR57" t="s">
        <v>376</v>
      </c>
      <c r="HS57" t="s">
        <v>376</v>
      </c>
      <c r="HT57" t="s">
        <v>376</v>
      </c>
      <c r="HU57" t="s">
        <v>376</v>
      </c>
      <c r="HV57" t="s">
        <v>376</v>
      </c>
      <c r="HW57" t="s">
        <v>376</v>
      </c>
      <c r="HX57" t="s">
        <v>376</v>
      </c>
      <c r="HY57" t="s">
        <v>376</v>
      </c>
      <c r="HZ57" t="s">
        <v>376</v>
      </c>
      <c r="IA57" t="s">
        <v>376</v>
      </c>
      <c r="IB57" t="s">
        <v>376</v>
      </c>
      <c r="IC57" t="s">
        <v>376</v>
      </c>
      <c r="ID57" t="s">
        <v>376</v>
      </c>
      <c r="IE57" t="s">
        <v>376</v>
      </c>
      <c r="IF57" t="s">
        <v>376</v>
      </c>
      <c r="IG57" t="s">
        <v>376</v>
      </c>
      <c r="IH57" t="s">
        <v>376</v>
      </c>
      <c r="II57" t="s">
        <v>376</v>
      </c>
      <c r="IJ57" t="s">
        <v>376</v>
      </c>
      <c r="IK57" t="s">
        <v>376</v>
      </c>
      <c r="IL57" t="s">
        <v>376</v>
      </c>
      <c r="IM57" t="s">
        <v>376</v>
      </c>
      <c r="IN57" t="s">
        <v>376</v>
      </c>
      <c r="IO57" t="s">
        <v>376</v>
      </c>
      <c r="IP57" t="s">
        <v>376</v>
      </c>
      <c r="IQ57" t="s">
        <v>376</v>
      </c>
      <c r="IR57" t="s">
        <v>376</v>
      </c>
      <c r="IS57" t="s">
        <v>376</v>
      </c>
      <c r="IT57" t="s">
        <v>376</v>
      </c>
      <c r="IU57" t="s">
        <v>376</v>
      </c>
      <c r="IV57" t="s">
        <v>376</v>
      </c>
      <c r="IW57" t="s">
        <v>376</v>
      </c>
      <c r="IX57" t="s">
        <v>376</v>
      </c>
      <c r="IY57" t="s">
        <v>376</v>
      </c>
      <c r="IZ57" t="s">
        <v>376</v>
      </c>
      <c r="JA57" t="s">
        <v>376</v>
      </c>
      <c r="JB57" t="s">
        <v>376</v>
      </c>
      <c r="JC57" t="s">
        <v>376</v>
      </c>
      <c r="JD57" t="s">
        <v>376</v>
      </c>
      <c r="JE57" t="s">
        <v>376</v>
      </c>
      <c r="JF57" s="8">
        <f>AVERAGE(Tabla2[[#This Row],[Año]])</f>
        <v>2017</v>
      </c>
      <c r="JG57" s="8" t="s">
        <v>376</v>
      </c>
      <c r="JH57" s="8">
        <v>1</v>
      </c>
    </row>
    <row r="58" spans="1:268" x14ac:dyDescent="0.35">
      <c r="A58" s="33">
        <v>45</v>
      </c>
      <c r="B58" t="s">
        <v>322</v>
      </c>
      <c r="C58" t="s">
        <v>360</v>
      </c>
      <c r="D58">
        <v>109850067</v>
      </c>
      <c r="E58" t="s">
        <v>376</v>
      </c>
      <c r="F58" t="s">
        <v>376</v>
      </c>
      <c r="G58" t="s">
        <v>766</v>
      </c>
      <c r="H58" s="43" t="s">
        <v>767</v>
      </c>
      <c r="I58" t="s">
        <v>376</v>
      </c>
      <c r="J58" t="s">
        <v>376</v>
      </c>
      <c r="K58" t="s">
        <v>376</v>
      </c>
      <c r="L58" t="s">
        <v>376</v>
      </c>
      <c r="M58" t="s">
        <v>751</v>
      </c>
      <c r="N58" t="s">
        <v>768</v>
      </c>
      <c r="O58" t="s">
        <v>769</v>
      </c>
      <c r="P58">
        <v>89967486</v>
      </c>
      <c r="Q58" s="30" t="s">
        <v>770</v>
      </c>
      <c r="R58" t="s">
        <v>393</v>
      </c>
      <c r="S58" t="s">
        <v>393</v>
      </c>
      <c r="T58" t="s">
        <v>376</v>
      </c>
      <c r="U58" t="s">
        <v>755</v>
      </c>
      <c r="V58" t="s">
        <v>755</v>
      </c>
      <c r="W58" t="s">
        <v>376</v>
      </c>
      <c r="X58" t="s">
        <v>755</v>
      </c>
      <c r="Y58" t="s">
        <v>393</v>
      </c>
      <c r="Z58" t="s">
        <v>393</v>
      </c>
      <c r="AA58" t="s">
        <v>393</v>
      </c>
      <c r="AB58" t="s">
        <v>376</v>
      </c>
      <c r="AC58" t="s">
        <v>393</v>
      </c>
      <c r="AD58" t="s">
        <v>393</v>
      </c>
      <c r="AE58" t="s">
        <v>393</v>
      </c>
      <c r="AF58" t="s">
        <v>393</v>
      </c>
      <c r="AG58" t="s">
        <v>393</v>
      </c>
      <c r="AH58" t="s">
        <v>393</v>
      </c>
      <c r="AI58" s="31" t="s">
        <v>420</v>
      </c>
      <c r="AJ58" t="s">
        <v>393</v>
      </c>
      <c r="AK58" s="49">
        <v>0</v>
      </c>
      <c r="AL58">
        <v>22</v>
      </c>
      <c r="AM58" t="s">
        <v>378</v>
      </c>
      <c r="AN58" t="s">
        <v>378</v>
      </c>
      <c r="AO58" t="s">
        <v>393</v>
      </c>
      <c r="AP58" t="s">
        <v>376</v>
      </c>
      <c r="AQ58" t="s">
        <v>376</v>
      </c>
      <c r="AR58" t="s">
        <v>376</v>
      </c>
      <c r="AS58" t="s">
        <v>376</v>
      </c>
      <c r="AT58" t="s">
        <v>376</v>
      </c>
      <c r="AU58" t="s">
        <v>376</v>
      </c>
      <c r="AV58" t="s">
        <v>376</v>
      </c>
      <c r="AW58" t="s">
        <v>376</v>
      </c>
      <c r="AX58" t="s">
        <v>376</v>
      </c>
      <c r="AY58" t="s">
        <v>376</v>
      </c>
      <c r="AZ58" t="s">
        <v>376</v>
      </c>
      <c r="BA58" t="s">
        <v>376</v>
      </c>
      <c r="BB58" t="s">
        <v>376</v>
      </c>
      <c r="BC58" t="s">
        <v>376</v>
      </c>
      <c r="BD58" t="s">
        <v>376</v>
      </c>
      <c r="BE58" t="s">
        <v>376</v>
      </c>
      <c r="BF58" t="s">
        <v>376</v>
      </c>
      <c r="BG58" t="s">
        <v>376</v>
      </c>
      <c r="BH58" t="s">
        <v>376</v>
      </c>
      <c r="BI58" t="s">
        <v>376</v>
      </c>
      <c r="BJ58" t="s">
        <v>376</v>
      </c>
      <c r="BK58" t="s">
        <v>376</v>
      </c>
      <c r="BL58" t="s">
        <v>376</v>
      </c>
      <c r="BM58" t="s">
        <v>376</v>
      </c>
      <c r="BN58" t="s">
        <v>376</v>
      </c>
      <c r="BO58" t="s">
        <v>376</v>
      </c>
      <c r="BP58" t="s">
        <v>376</v>
      </c>
      <c r="BQ58" t="s">
        <v>376</v>
      </c>
      <c r="BR58" t="s">
        <v>376</v>
      </c>
      <c r="BS58" t="s">
        <v>376</v>
      </c>
      <c r="BT58" t="s">
        <v>376</v>
      </c>
      <c r="BU58" t="s">
        <v>376</v>
      </c>
      <c r="BV58" t="s">
        <v>376</v>
      </c>
      <c r="BW58" t="s">
        <v>376</v>
      </c>
      <c r="BX58" t="s">
        <v>376</v>
      </c>
      <c r="BY58" t="s">
        <v>376</v>
      </c>
      <c r="BZ58" t="s">
        <v>376</v>
      </c>
      <c r="CA58" t="s">
        <v>376</v>
      </c>
      <c r="CB58" t="s">
        <v>376</v>
      </c>
      <c r="CC58" t="s">
        <v>376</v>
      </c>
      <c r="CD58" t="s">
        <v>376</v>
      </c>
      <c r="CE58" t="s">
        <v>376</v>
      </c>
      <c r="CF58" t="s">
        <v>376</v>
      </c>
      <c r="CG58" t="s">
        <v>376</v>
      </c>
      <c r="CH58" t="s">
        <v>376</v>
      </c>
      <c r="CI58" t="s">
        <v>376</v>
      </c>
      <c r="CJ58" t="s">
        <v>376</v>
      </c>
      <c r="CK58" t="s">
        <v>376</v>
      </c>
      <c r="CL58" t="s">
        <v>376</v>
      </c>
      <c r="CM58" t="s">
        <v>376</v>
      </c>
      <c r="CN58" t="s">
        <v>376</v>
      </c>
      <c r="CO58" t="s">
        <v>376</v>
      </c>
      <c r="CP58" t="s">
        <v>376</v>
      </c>
      <c r="CQ58" t="s">
        <v>376</v>
      </c>
      <c r="CR58" t="s">
        <v>376</v>
      </c>
      <c r="CS58" t="s">
        <v>376</v>
      </c>
      <c r="CT58" t="s">
        <v>376</v>
      </c>
      <c r="CU58" t="s">
        <v>376</v>
      </c>
      <c r="CV58" t="s">
        <v>376</v>
      </c>
      <c r="CW58" t="s">
        <v>376</v>
      </c>
      <c r="CX58" t="s">
        <v>376</v>
      </c>
      <c r="CY58" t="s">
        <v>376</v>
      </c>
      <c r="CZ58" t="s">
        <v>376</v>
      </c>
      <c r="DA58" t="s">
        <v>376</v>
      </c>
      <c r="DB58" t="s">
        <v>376</v>
      </c>
      <c r="DC58" t="s">
        <v>376</v>
      </c>
      <c r="DD58" t="s">
        <v>376</v>
      </c>
      <c r="DE58" t="s">
        <v>376</v>
      </c>
      <c r="DF58" t="s">
        <v>376</v>
      </c>
      <c r="DG58" t="s">
        <v>376</v>
      </c>
      <c r="DH58" t="s">
        <v>376</v>
      </c>
      <c r="DI58" t="s">
        <v>376</v>
      </c>
      <c r="DJ58" t="s">
        <v>376</v>
      </c>
      <c r="DK58" t="s">
        <v>376</v>
      </c>
      <c r="DL58" t="s">
        <v>376</v>
      </c>
      <c r="DM58" t="s">
        <v>376</v>
      </c>
      <c r="DN58" t="s">
        <v>376</v>
      </c>
      <c r="DO58" t="s">
        <v>376</v>
      </c>
      <c r="DP58" t="s">
        <v>376</v>
      </c>
      <c r="DQ58" t="s">
        <v>376</v>
      </c>
      <c r="DR58" t="s">
        <v>376</v>
      </c>
      <c r="DS58" t="s">
        <v>376</v>
      </c>
      <c r="DT58" t="s">
        <v>376</v>
      </c>
      <c r="DU58" t="s">
        <v>376</v>
      </c>
      <c r="DV58" t="s">
        <v>376</v>
      </c>
      <c r="DW58" t="s">
        <v>376</v>
      </c>
      <c r="DX58" t="s">
        <v>376</v>
      </c>
      <c r="DY58" t="s">
        <v>376</v>
      </c>
      <c r="DZ58" t="s">
        <v>376</v>
      </c>
      <c r="EA58" t="s">
        <v>376</v>
      </c>
      <c r="EB58" t="s">
        <v>376</v>
      </c>
      <c r="EC58" t="s">
        <v>376</v>
      </c>
      <c r="ED58" t="s">
        <v>376</v>
      </c>
      <c r="EE58" t="s">
        <v>376</v>
      </c>
      <c r="EF58" t="s">
        <v>376</v>
      </c>
      <c r="EG58" t="s">
        <v>376</v>
      </c>
      <c r="EH58" t="s">
        <v>771</v>
      </c>
      <c r="EI58" t="s">
        <v>382</v>
      </c>
      <c r="EJ58" s="8">
        <v>2018</v>
      </c>
      <c r="EK58" t="s">
        <v>393</v>
      </c>
      <c r="EL58" t="s">
        <v>385</v>
      </c>
      <c r="EM58" t="s">
        <v>576</v>
      </c>
      <c r="EN58" t="s">
        <v>393</v>
      </c>
      <c r="EO58" t="s">
        <v>376</v>
      </c>
      <c r="EP58" t="s">
        <v>393</v>
      </c>
      <c r="EQ58" t="s">
        <v>393</v>
      </c>
      <c r="ER58" t="s">
        <v>393</v>
      </c>
      <c r="ES58" t="s">
        <v>376</v>
      </c>
      <c r="ET58" t="s">
        <v>376</v>
      </c>
      <c r="EU58" t="s">
        <v>393</v>
      </c>
      <c r="EV58" t="s">
        <v>393</v>
      </c>
      <c r="EW58" t="s">
        <v>401</v>
      </c>
      <c r="EX58" t="s">
        <v>376</v>
      </c>
      <c r="EY58" t="s">
        <v>376</v>
      </c>
      <c r="EZ58" t="s">
        <v>376</v>
      </c>
      <c r="FA58" t="s">
        <v>376</v>
      </c>
      <c r="FB58" t="s">
        <v>376</v>
      </c>
      <c r="FC58" t="s">
        <v>376</v>
      </c>
      <c r="FD58" t="s">
        <v>376</v>
      </c>
      <c r="FE58" t="s">
        <v>376</v>
      </c>
      <c r="FF58" t="s">
        <v>376</v>
      </c>
      <c r="FG58" t="s">
        <v>376</v>
      </c>
      <c r="FH58" t="s">
        <v>376</v>
      </c>
      <c r="FI58" t="s">
        <v>376</v>
      </c>
      <c r="FJ58" t="s">
        <v>376</v>
      </c>
      <c r="FK58" t="s">
        <v>376</v>
      </c>
      <c r="FL58" t="s">
        <v>376</v>
      </c>
      <c r="FM58" t="s">
        <v>376</v>
      </c>
      <c r="FN58" t="s">
        <v>376</v>
      </c>
      <c r="FO58" t="s">
        <v>376</v>
      </c>
      <c r="FP58" t="s">
        <v>376</v>
      </c>
      <c r="FQ58" t="s">
        <v>376</v>
      </c>
      <c r="FR58" t="s">
        <v>376</v>
      </c>
      <c r="FS58" t="s">
        <v>376</v>
      </c>
      <c r="FT58" t="s">
        <v>376</v>
      </c>
      <c r="FU58" t="s">
        <v>376</v>
      </c>
      <c r="FV58" t="s">
        <v>376</v>
      </c>
      <c r="FW58" t="s">
        <v>376</v>
      </c>
      <c r="FX58" t="s">
        <v>376</v>
      </c>
      <c r="FY58" t="s">
        <v>376</v>
      </c>
      <c r="FZ58" t="s">
        <v>376</v>
      </c>
      <c r="GA58" t="s">
        <v>376</v>
      </c>
      <c r="GB58" t="s">
        <v>376</v>
      </c>
      <c r="GC58" t="s">
        <v>376</v>
      </c>
      <c r="GD58" t="s">
        <v>376</v>
      </c>
      <c r="GE58" t="s">
        <v>376</v>
      </c>
      <c r="GF58" t="s">
        <v>376</v>
      </c>
      <c r="GG58" t="s">
        <v>376</v>
      </c>
      <c r="GH58" t="s">
        <v>376</v>
      </c>
      <c r="GI58" t="s">
        <v>376</v>
      </c>
      <c r="GJ58" t="s">
        <v>376</v>
      </c>
      <c r="GK58" t="s">
        <v>376</v>
      </c>
      <c r="GL58" t="s">
        <v>376</v>
      </c>
      <c r="GM58" t="s">
        <v>376</v>
      </c>
      <c r="GN58" t="s">
        <v>376</v>
      </c>
      <c r="GO58" t="s">
        <v>376</v>
      </c>
      <c r="GP58" t="s">
        <v>376</v>
      </c>
      <c r="GQ58" t="s">
        <v>376</v>
      </c>
      <c r="GR58" t="s">
        <v>376</v>
      </c>
      <c r="GS58" t="s">
        <v>376</v>
      </c>
      <c r="GT58" t="s">
        <v>376</v>
      </c>
      <c r="GU58" t="s">
        <v>376</v>
      </c>
      <c r="GV58" t="s">
        <v>376</v>
      </c>
      <c r="GW58" t="s">
        <v>376</v>
      </c>
      <c r="GX58" t="s">
        <v>376</v>
      </c>
      <c r="GY58" t="s">
        <v>376</v>
      </c>
      <c r="GZ58" t="s">
        <v>376</v>
      </c>
      <c r="HA58" t="s">
        <v>376</v>
      </c>
      <c r="HB58" t="s">
        <v>376</v>
      </c>
      <c r="HC58" t="s">
        <v>376</v>
      </c>
      <c r="HD58" t="s">
        <v>376</v>
      </c>
      <c r="HE58" t="s">
        <v>376</v>
      </c>
      <c r="HF58" t="s">
        <v>376</v>
      </c>
      <c r="HG58" t="s">
        <v>376</v>
      </c>
      <c r="HH58" t="s">
        <v>376</v>
      </c>
      <c r="HI58" t="s">
        <v>376</v>
      </c>
      <c r="HJ58" t="s">
        <v>376</v>
      </c>
      <c r="HK58" t="s">
        <v>376</v>
      </c>
      <c r="HL58" t="s">
        <v>376</v>
      </c>
      <c r="HM58" t="s">
        <v>376</v>
      </c>
      <c r="HN58" t="s">
        <v>376</v>
      </c>
      <c r="HO58" t="s">
        <v>376</v>
      </c>
      <c r="HP58" t="s">
        <v>376</v>
      </c>
      <c r="HQ58" t="s">
        <v>376</v>
      </c>
      <c r="HR58" t="s">
        <v>376</v>
      </c>
      <c r="HS58" t="s">
        <v>376</v>
      </c>
      <c r="HT58" t="s">
        <v>376</v>
      </c>
      <c r="HU58" t="s">
        <v>376</v>
      </c>
      <c r="HV58" t="s">
        <v>376</v>
      </c>
      <c r="HW58" t="s">
        <v>376</v>
      </c>
      <c r="HX58" t="s">
        <v>376</v>
      </c>
      <c r="HY58" t="s">
        <v>376</v>
      </c>
      <c r="HZ58" t="s">
        <v>376</v>
      </c>
      <c r="IA58" t="s">
        <v>376</v>
      </c>
      <c r="IB58" t="s">
        <v>376</v>
      </c>
      <c r="IC58" t="s">
        <v>376</v>
      </c>
      <c r="ID58" t="s">
        <v>376</v>
      </c>
      <c r="IE58" t="s">
        <v>376</v>
      </c>
      <c r="IF58" t="s">
        <v>376</v>
      </c>
      <c r="IG58" t="s">
        <v>376</v>
      </c>
      <c r="IH58" t="s">
        <v>376</v>
      </c>
      <c r="II58" t="s">
        <v>376</v>
      </c>
      <c r="IJ58" t="s">
        <v>376</v>
      </c>
      <c r="IK58" t="s">
        <v>376</v>
      </c>
      <c r="IL58" t="s">
        <v>376</v>
      </c>
      <c r="IM58" t="s">
        <v>376</v>
      </c>
      <c r="IN58" t="s">
        <v>376</v>
      </c>
      <c r="IO58" t="s">
        <v>376</v>
      </c>
      <c r="IP58" t="s">
        <v>376</v>
      </c>
      <c r="IQ58" t="s">
        <v>376</v>
      </c>
      <c r="IR58" t="s">
        <v>376</v>
      </c>
      <c r="IS58" t="s">
        <v>376</v>
      </c>
      <c r="IT58" t="s">
        <v>376</v>
      </c>
      <c r="IU58" t="s">
        <v>376</v>
      </c>
      <c r="IV58" t="s">
        <v>376</v>
      </c>
      <c r="IW58" t="s">
        <v>376</v>
      </c>
      <c r="IX58" t="s">
        <v>376</v>
      </c>
      <c r="IY58" t="s">
        <v>376</v>
      </c>
      <c r="IZ58" t="s">
        <v>376</v>
      </c>
      <c r="JA58" t="s">
        <v>376</v>
      </c>
      <c r="JB58" t="s">
        <v>376</v>
      </c>
      <c r="JC58" t="s">
        <v>376</v>
      </c>
      <c r="JD58" t="s">
        <v>376</v>
      </c>
      <c r="JE58" t="s">
        <v>376</v>
      </c>
      <c r="JF58" s="8">
        <f>AVERAGE(Tabla2[[#This Row],[Año]])</f>
        <v>2018</v>
      </c>
      <c r="JG58" s="8" t="s">
        <v>376</v>
      </c>
      <c r="JH58" s="8">
        <v>1</v>
      </c>
    </row>
    <row r="59" spans="1:268" x14ac:dyDescent="0.35">
      <c r="A59" s="33">
        <v>46</v>
      </c>
      <c r="B59" t="s">
        <v>323</v>
      </c>
      <c r="C59" t="s">
        <v>360</v>
      </c>
      <c r="D59">
        <v>106600595</v>
      </c>
      <c r="E59" t="s">
        <v>376</v>
      </c>
      <c r="F59" t="s">
        <v>376</v>
      </c>
      <c r="G59" t="s">
        <v>772</v>
      </c>
      <c r="H59" t="s">
        <v>750</v>
      </c>
      <c r="I59" t="s">
        <v>376</v>
      </c>
      <c r="J59" t="s">
        <v>376</v>
      </c>
      <c r="K59" t="s">
        <v>376</v>
      </c>
      <c r="L59" t="s">
        <v>376</v>
      </c>
      <c r="M59" t="s">
        <v>751</v>
      </c>
      <c r="N59" t="s">
        <v>773</v>
      </c>
      <c r="O59" t="s">
        <v>774</v>
      </c>
      <c r="P59" t="s">
        <v>775</v>
      </c>
      <c r="Q59" s="30" t="s">
        <v>776</v>
      </c>
      <c r="R59" t="s">
        <v>393</v>
      </c>
      <c r="S59" t="s">
        <v>393</v>
      </c>
      <c r="T59" t="s">
        <v>376</v>
      </c>
      <c r="U59" t="s">
        <v>755</v>
      </c>
      <c r="V59" t="s">
        <v>755</v>
      </c>
      <c r="W59" t="s">
        <v>376</v>
      </c>
      <c r="X59" t="s">
        <v>755</v>
      </c>
      <c r="Y59" t="s">
        <v>393</v>
      </c>
      <c r="Z59" t="s">
        <v>393</v>
      </c>
      <c r="AA59" t="s">
        <v>393</v>
      </c>
      <c r="AB59" t="s">
        <v>376</v>
      </c>
      <c r="AC59" t="s">
        <v>393</v>
      </c>
      <c r="AD59" t="s">
        <v>393</v>
      </c>
      <c r="AE59" t="s">
        <v>393</v>
      </c>
      <c r="AF59" t="s">
        <v>393</v>
      </c>
      <c r="AG59" t="s">
        <v>393</v>
      </c>
      <c r="AH59" t="s">
        <v>393</v>
      </c>
      <c r="AI59" t="s">
        <v>393</v>
      </c>
      <c r="AJ59" t="s">
        <v>393</v>
      </c>
      <c r="AK59" s="49">
        <v>0.15</v>
      </c>
      <c r="AL59">
        <v>32</v>
      </c>
      <c r="AM59" t="s">
        <v>378</v>
      </c>
      <c r="AN59" t="s">
        <v>393</v>
      </c>
      <c r="AO59" t="s">
        <v>393</v>
      </c>
      <c r="AP59" t="s">
        <v>376</v>
      </c>
      <c r="AQ59" t="s">
        <v>376</v>
      </c>
      <c r="AR59" t="s">
        <v>376</v>
      </c>
      <c r="AS59" t="s">
        <v>376</v>
      </c>
      <c r="AT59" t="s">
        <v>376</v>
      </c>
      <c r="AU59" t="s">
        <v>376</v>
      </c>
      <c r="AV59" t="s">
        <v>376</v>
      </c>
      <c r="AW59" t="s">
        <v>376</v>
      </c>
      <c r="AX59" t="s">
        <v>376</v>
      </c>
      <c r="AY59" t="s">
        <v>376</v>
      </c>
      <c r="AZ59" t="s">
        <v>376</v>
      </c>
      <c r="BA59" t="s">
        <v>376</v>
      </c>
      <c r="BB59" t="s">
        <v>376</v>
      </c>
      <c r="BC59" t="s">
        <v>376</v>
      </c>
      <c r="BD59" t="s">
        <v>376</v>
      </c>
      <c r="BE59" t="s">
        <v>376</v>
      </c>
      <c r="BF59" t="s">
        <v>376</v>
      </c>
      <c r="BG59" t="s">
        <v>376</v>
      </c>
      <c r="BH59" t="s">
        <v>376</v>
      </c>
      <c r="BI59" t="s">
        <v>376</v>
      </c>
      <c r="BJ59" t="s">
        <v>376</v>
      </c>
      <c r="BK59" t="s">
        <v>376</v>
      </c>
      <c r="BL59" t="s">
        <v>376</v>
      </c>
      <c r="BM59" t="s">
        <v>376</v>
      </c>
      <c r="BN59" t="s">
        <v>376</v>
      </c>
      <c r="BO59" t="s">
        <v>376</v>
      </c>
      <c r="BP59" t="s">
        <v>376</v>
      </c>
      <c r="BQ59" t="s">
        <v>376</v>
      </c>
      <c r="BR59" t="s">
        <v>376</v>
      </c>
      <c r="BS59" t="s">
        <v>376</v>
      </c>
      <c r="BT59" t="s">
        <v>376</v>
      </c>
      <c r="BU59" t="s">
        <v>376</v>
      </c>
      <c r="BV59" t="s">
        <v>376</v>
      </c>
      <c r="BW59" t="s">
        <v>376</v>
      </c>
      <c r="BX59" t="s">
        <v>376</v>
      </c>
      <c r="BY59" t="s">
        <v>376</v>
      </c>
      <c r="BZ59" t="s">
        <v>376</v>
      </c>
      <c r="CA59" t="s">
        <v>376</v>
      </c>
      <c r="CB59" t="s">
        <v>376</v>
      </c>
      <c r="CC59" t="s">
        <v>376</v>
      </c>
      <c r="CD59" t="s">
        <v>376</v>
      </c>
      <c r="CE59" t="s">
        <v>376</v>
      </c>
      <c r="CF59" t="s">
        <v>376</v>
      </c>
      <c r="CG59" t="s">
        <v>376</v>
      </c>
      <c r="CH59" t="s">
        <v>376</v>
      </c>
      <c r="CI59" t="s">
        <v>376</v>
      </c>
      <c r="CJ59" t="s">
        <v>376</v>
      </c>
      <c r="CK59" t="s">
        <v>376</v>
      </c>
      <c r="CL59" t="s">
        <v>376</v>
      </c>
      <c r="CM59" t="s">
        <v>376</v>
      </c>
      <c r="CN59" t="s">
        <v>376</v>
      </c>
      <c r="CO59" t="s">
        <v>376</v>
      </c>
      <c r="CP59" t="s">
        <v>376</v>
      </c>
      <c r="CQ59" t="s">
        <v>376</v>
      </c>
      <c r="CR59" t="s">
        <v>376</v>
      </c>
      <c r="CS59" t="s">
        <v>376</v>
      </c>
      <c r="CT59" t="s">
        <v>376</v>
      </c>
      <c r="CU59" t="s">
        <v>376</v>
      </c>
      <c r="CV59" t="s">
        <v>376</v>
      </c>
      <c r="CW59" t="s">
        <v>376</v>
      </c>
      <c r="CX59" t="s">
        <v>376</v>
      </c>
      <c r="CY59" t="s">
        <v>376</v>
      </c>
      <c r="CZ59" t="s">
        <v>376</v>
      </c>
      <c r="DA59" t="s">
        <v>376</v>
      </c>
      <c r="DB59" t="s">
        <v>376</v>
      </c>
      <c r="DC59" t="s">
        <v>376</v>
      </c>
      <c r="DD59" t="s">
        <v>376</v>
      </c>
      <c r="DE59" t="s">
        <v>376</v>
      </c>
      <c r="DF59" t="s">
        <v>376</v>
      </c>
      <c r="DG59" t="s">
        <v>376</v>
      </c>
      <c r="DH59" t="s">
        <v>376</v>
      </c>
      <c r="DI59" t="s">
        <v>376</v>
      </c>
      <c r="DJ59" t="s">
        <v>376</v>
      </c>
      <c r="DK59" t="s">
        <v>376</v>
      </c>
      <c r="DL59" t="s">
        <v>376</v>
      </c>
      <c r="DM59" t="s">
        <v>376</v>
      </c>
      <c r="DN59" t="s">
        <v>376</v>
      </c>
      <c r="DO59" t="s">
        <v>376</v>
      </c>
      <c r="DP59" t="s">
        <v>376</v>
      </c>
      <c r="DQ59" t="s">
        <v>376</v>
      </c>
      <c r="DR59" t="s">
        <v>376</v>
      </c>
      <c r="DS59" t="s">
        <v>376</v>
      </c>
      <c r="DT59" t="s">
        <v>376</v>
      </c>
      <c r="DU59" t="s">
        <v>376</v>
      </c>
      <c r="DV59" t="s">
        <v>376</v>
      </c>
      <c r="DW59" t="s">
        <v>376</v>
      </c>
      <c r="DX59" t="s">
        <v>376</v>
      </c>
      <c r="DY59" t="s">
        <v>376</v>
      </c>
      <c r="DZ59" t="s">
        <v>376</v>
      </c>
      <c r="EA59" t="s">
        <v>376</v>
      </c>
      <c r="EB59" t="s">
        <v>376</v>
      </c>
      <c r="EC59" t="s">
        <v>376</v>
      </c>
      <c r="ED59" t="s">
        <v>376</v>
      </c>
      <c r="EE59" t="s">
        <v>376</v>
      </c>
      <c r="EF59" t="s">
        <v>376</v>
      </c>
      <c r="EG59" t="s">
        <v>376</v>
      </c>
      <c r="EH59" t="s">
        <v>777</v>
      </c>
      <c r="EI59" t="s">
        <v>382</v>
      </c>
      <c r="EJ59" s="8">
        <v>2015</v>
      </c>
      <c r="EK59" t="s">
        <v>393</v>
      </c>
      <c r="EL59" t="s">
        <v>385</v>
      </c>
      <c r="EM59" t="s">
        <v>457</v>
      </c>
      <c r="EN59" t="s">
        <v>393</v>
      </c>
      <c r="EO59" t="s">
        <v>376</v>
      </c>
      <c r="EP59" t="s">
        <v>393</v>
      </c>
      <c r="EQ59" t="s">
        <v>393</v>
      </c>
      <c r="ER59" t="s">
        <v>393</v>
      </c>
      <c r="ES59" t="s">
        <v>376</v>
      </c>
      <c r="ET59" t="s">
        <v>376</v>
      </c>
      <c r="EU59" t="s">
        <v>393</v>
      </c>
      <c r="EV59" t="s">
        <v>393</v>
      </c>
      <c r="EW59" t="s">
        <v>401</v>
      </c>
      <c r="EX59" t="s">
        <v>376</v>
      </c>
      <c r="EY59" t="s">
        <v>376</v>
      </c>
      <c r="EZ59" t="s">
        <v>376</v>
      </c>
      <c r="FA59" t="s">
        <v>376</v>
      </c>
      <c r="FB59" t="s">
        <v>376</v>
      </c>
      <c r="FC59" t="s">
        <v>376</v>
      </c>
      <c r="FD59" t="s">
        <v>376</v>
      </c>
      <c r="FE59" t="s">
        <v>376</v>
      </c>
      <c r="FF59" t="s">
        <v>376</v>
      </c>
      <c r="FG59" t="s">
        <v>376</v>
      </c>
      <c r="FH59" t="s">
        <v>376</v>
      </c>
      <c r="FI59" t="s">
        <v>376</v>
      </c>
      <c r="FJ59" t="s">
        <v>376</v>
      </c>
      <c r="FK59" t="s">
        <v>376</v>
      </c>
      <c r="FL59" t="s">
        <v>376</v>
      </c>
      <c r="FM59" t="s">
        <v>376</v>
      </c>
      <c r="FN59" t="s">
        <v>376</v>
      </c>
      <c r="FO59" t="s">
        <v>376</v>
      </c>
      <c r="FP59" t="s">
        <v>376</v>
      </c>
      <c r="FQ59" t="s">
        <v>376</v>
      </c>
      <c r="FR59" t="s">
        <v>376</v>
      </c>
      <c r="FS59" t="s">
        <v>376</v>
      </c>
      <c r="FT59" t="s">
        <v>376</v>
      </c>
      <c r="FU59" t="s">
        <v>376</v>
      </c>
      <c r="FV59" t="s">
        <v>376</v>
      </c>
      <c r="FW59" t="s">
        <v>376</v>
      </c>
      <c r="FX59" t="s">
        <v>376</v>
      </c>
      <c r="FY59" t="s">
        <v>376</v>
      </c>
      <c r="FZ59" t="s">
        <v>376</v>
      </c>
      <c r="GA59" t="s">
        <v>376</v>
      </c>
      <c r="GB59" t="s">
        <v>376</v>
      </c>
      <c r="GC59" t="s">
        <v>376</v>
      </c>
      <c r="GD59" t="s">
        <v>376</v>
      </c>
      <c r="GE59" t="s">
        <v>376</v>
      </c>
      <c r="GF59" t="s">
        <v>376</v>
      </c>
      <c r="GG59" t="s">
        <v>376</v>
      </c>
      <c r="GH59" t="s">
        <v>376</v>
      </c>
      <c r="GI59" t="s">
        <v>376</v>
      </c>
      <c r="GJ59" t="s">
        <v>376</v>
      </c>
      <c r="GK59" t="s">
        <v>376</v>
      </c>
      <c r="GL59" t="s">
        <v>376</v>
      </c>
      <c r="GM59" t="s">
        <v>376</v>
      </c>
      <c r="GN59" t="s">
        <v>376</v>
      </c>
      <c r="GO59" t="s">
        <v>376</v>
      </c>
      <c r="GP59" t="s">
        <v>376</v>
      </c>
      <c r="GQ59" t="s">
        <v>376</v>
      </c>
      <c r="GR59" t="s">
        <v>376</v>
      </c>
      <c r="GS59" t="s">
        <v>376</v>
      </c>
      <c r="GT59" t="s">
        <v>376</v>
      </c>
      <c r="GU59" t="s">
        <v>376</v>
      </c>
      <c r="GV59" t="s">
        <v>376</v>
      </c>
      <c r="GW59" t="s">
        <v>376</v>
      </c>
      <c r="GX59" t="s">
        <v>376</v>
      </c>
      <c r="GY59" t="s">
        <v>376</v>
      </c>
      <c r="GZ59" t="s">
        <v>376</v>
      </c>
      <c r="HA59" t="s">
        <v>376</v>
      </c>
      <c r="HB59" t="s">
        <v>376</v>
      </c>
      <c r="HC59" t="s">
        <v>376</v>
      </c>
      <c r="HD59" t="s">
        <v>376</v>
      </c>
      <c r="HE59" t="s">
        <v>376</v>
      </c>
      <c r="HF59" t="s">
        <v>376</v>
      </c>
      <c r="HG59" t="s">
        <v>376</v>
      </c>
      <c r="HH59" t="s">
        <v>376</v>
      </c>
      <c r="HI59" t="s">
        <v>376</v>
      </c>
      <c r="HJ59" t="s">
        <v>376</v>
      </c>
      <c r="HK59" t="s">
        <v>376</v>
      </c>
      <c r="HL59" t="s">
        <v>376</v>
      </c>
      <c r="HM59" t="s">
        <v>376</v>
      </c>
      <c r="HN59" t="s">
        <v>376</v>
      </c>
      <c r="HO59" t="s">
        <v>376</v>
      </c>
      <c r="HP59" t="s">
        <v>376</v>
      </c>
      <c r="HQ59" t="s">
        <v>376</v>
      </c>
      <c r="HR59" t="s">
        <v>376</v>
      </c>
      <c r="HS59" t="s">
        <v>376</v>
      </c>
      <c r="HT59" t="s">
        <v>376</v>
      </c>
      <c r="HU59" t="s">
        <v>376</v>
      </c>
      <c r="HV59" t="s">
        <v>376</v>
      </c>
      <c r="HW59" t="s">
        <v>376</v>
      </c>
      <c r="HX59" t="s">
        <v>376</v>
      </c>
      <c r="HY59" t="s">
        <v>376</v>
      </c>
      <c r="HZ59" t="s">
        <v>376</v>
      </c>
      <c r="IA59" t="s">
        <v>376</v>
      </c>
      <c r="IB59" t="s">
        <v>376</v>
      </c>
      <c r="IC59" t="s">
        <v>376</v>
      </c>
      <c r="ID59" t="s">
        <v>376</v>
      </c>
      <c r="IE59" t="s">
        <v>376</v>
      </c>
      <c r="IF59" t="s">
        <v>376</v>
      </c>
      <c r="IG59" t="s">
        <v>376</v>
      </c>
      <c r="IH59" t="s">
        <v>376</v>
      </c>
      <c r="II59" t="s">
        <v>376</v>
      </c>
      <c r="IJ59" t="s">
        <v>376</v>
      </c>
      <c r="IK59" t="s">
        <v>376</v>
      </c>
      <c r="IL59" t="s">
        <v>376</v>
      </c>
      <c r="IM59" t="s">
        <v>376</v>
      </c>
      <c r="IN59" t="s">
        <v>376</v>
      </c>
      <c r="IO59" t="s">
        <v>376</v>
      </c>
      <c r="IP59" t="s">
        <v>376</v>
      </c>
      <c r="IQ59" t="s">
        <v>376</v>
      </c>
      <c r="IR59" t="s">
        <v>376</v>
      </c>
      <c r="IS59" t="s">
        <v>376</v>
      </c>
      <c r="IT59" t="s">
        <v>376</v>
      </c>
      <c r="IU59" t="s">
        <v>376</v>
      </c>
      <c r="IV59" t="s">
        <v>376</v>
      </c>
      <c r="IW59" t="s">
        <v>376</v>
      </c>
      <c r="IX59" t="s">
        <v>376</v>
      </c>
      <c r="IY59" t="s">
        <v>376</v>
      </c>
      <c r="IZ59" t="s">
        <v>376</v>
      </c>
      <c r="JA59" t="s">
        <v>376</v>
      </c>
      <c r="JB59" t="s">
        <v>376</v>
      </c>
      <c r="JC59" t="s">
        <v>376</v>
      </c>
      <c r="JD59" t="s">
        <v>376</v>
      </c>
      <c r="JE59" t="s">
        <v>376</v>
      </c>
      <c r="JF59" s="8">
        <f>AVERAGE(Tabla2[[#This Row],[Año]])</f>
        <v>2015</v>
      </c>
      <c r="JG59" s="8" t="s">
        <v>376</v>
      </c>
      <c r="JH59" s="8">
        <v>1</v>
      </c>
    </row>
    <row r="60" spans="1:268" x14ac:dyDescent="0.35">
      <c r="A60" s="33">
        <v>47</v>
      </c>
      <c r="B60" t="s">
        <v>324</v>
      </c>
      <c r="C60" t="s">
        <v>360</v>
      </c>
      <c r="D60" s="22">
        <v>106650004</v>
      </c>
      <c r="E60" t="s">
        <v>376</v>
      </c>
      <c r="F60" t="s">
        <v>376</v>
      </c>
      <c r="G60" t="s">
        <v>778</v>
      </c>
      <c r="H60" t="s">
        <v>750</v>
      </c>
      <c r="I60" t="s">
        <v>779</v>
      </c>
      <c r="J60" t="s">
        <v>779</v>
      </c>
      <c r="K60" t="s">
        <v>376</v>
      </c>
      <c r="L60" t="s">
        <v>376</v>
      </c>
      <c r="M60" t="s">
        <v>751</v>
      </c>
      <c r="N60" t="s">
        <v>780</v>
      </c>
      <c r="O60" t="s">
        <v>781</v>
      </c>
      <c r="P60" t="s">
        <v>782</v>
      </c>
      <c r="Q60" s="30" t="s">
        <v>783</v>
      </c>
      <c r="R60" t="s">
        <v>393</v>
      </c>
      <c r="S60" t="s">
        <v>393</v>
      </c>
      <c r="T60" t="s">
        <v>376</v>
      </c>
      <c r="U60" t="s">
        <v>755</v>
      </c>
      <c r="V60" t="s">
        <v>755</v>
      </c>
      <c r="W60" t="s">
        <v>376</v>
      </c>
      <c r="X60" t="s">
        <v>755</v>
      </c>
      <c r="Y60" t="s">
        <v>393</v>
      </c>
      <c r="Z60" t="s">
        <v>393</v>
      </c>
      <c r="AA60" t="s">
        <v>393</v>
      </c>
      <c r="AB60" t="s">
        <v>376</v>
      </c>
      <c r="AC60" t="s">
        <v>393</v>
      </c>
      <c r="AD60" t="s">
        <v>393</v>
      </c>
      <c r="AE60" t="s">
        <v>393</v>
      </c>
      <c r="AF60" t="s">
        <v>393</v>
      </c>
      <c r="AG60" t="s">
        <v>393</v>
      </c>
      <c r="AH60" t="s">
        <v>393</v>
      </c>
      <c r="AI60" t="s">
        <v>393</v>
      </c>
      <c r="AJ60" t="s">
        <v>393</v>
      </c>
      <c r="AK60" s="49">
        <v>0.05</v>
      </c>
      <c r="AL60">
        <v>7</v>
      </c>
      <c r="AM60" t="s">
        <v>378</v>
      </c>
      <c r="AN60" t="s">
        <v>393</v>
      </c>
      <c r="AO60" t="s">
        <v>393</v>
      </c>
      <c r="AP60" t="s">
        <v>784</v>
      </c>
      <c r="AQ60">
        <v>108510591</v>
      </c>
      <c r="AR60" t="s">
        <v>393</v>
      </c>
      <c r="AS60" t="s">
        <v>393</v>
      </c>
      <c r="AT60" t="s">
        <v>393</v>
      </c>
      <c r="AU60" t="s">
        <v>393</v>
      </c>
      <c r="AV60" t="s">
        <v>393</v>
      </c>
      <c r="AW60" t="s">
        <v>376</v>
      </c>
      <c r="AX60" t="s">
        <v>393</v>
      </c>
      <c r="AY60" t="s">
        <v>393</v>
      </c>
      <c r="AZ60" s="30" t="s">
        <v>785</v>
      </c>
      <c r="BA60">
        <v>84807373</v>
      </c>
      <c r="BB60" t="s">
        <v>376</v>
      </c>
      <c r="BC60" t="s">
        <v>376</v>
      </c>
      <c r="BD60" t="s">
        <v>376</v>
      </c>
      <c r="BE60" t="s">
        <v>376</v>
      </c>
      <c r="BF60" t="s">
        <v>376</v>
      </c>
      <c r="BG60" t="s">
        <v>376</v>
      </c>
      <c r="BH60" t="s">
        <v>376</v>
      </c>
      <c r="BI60" t="s">
        <v>376</v>
      </c>
      <c r="BJ60" t="s">
        <v>376</v>
      </c>
      <c r="BK60" t="s">
        <v>376</v>
      </c>
      <c r="BL60" t="s">
        <v>376</v>
      </c>
      <c r="BM60" t="s">
        <v>376</v>
      </c>
      <c r="BN60" t="s">
        <v>376</v>
      </c>
      <c r="BO60" t="s">
        <v>376</v>
      </c>
      <c r="BP60" t="s">
        <v>376</v>
      </c>
      <c r="BQ60" t="s">
        <v>376</v>
      </c>
      <c r="BR60" t="s">
        <v>376</v>
      </c>
      <c r="BS60" t="s">
        <v>376</v>
      </c>
      <c r="BT60" t="s">
        <v>376</v>
      </c>
      <c r="BU60" t="s">
        <v>376</v>
      </c>
      <c r="BV60" t="s">
        <v>376</v>
      </c>
      <c r="BW60" t="s">
        <v>376</v>
      </c>
      <c r="BX60" t="s">
        <v>376</v>
      </c>
      <c r="BY60" t="s">
        <v>376</v>
      </c>
      <c r="BZ60" t="s">
        <v>376</v>
      </c>
      <c r="CA60" t="s">
        <v>376</v>
      </c>
      <c r="CB60" t="s">
        <v>376</v>
      </c>
      <c r="CC60" t="s">
        <v>376</v>
      </c>
      <c r="CD60" t="s">
        <v>376</v>
      </c>
      <c r="CE60" t="s">
        <v>376</v>
      </c>
      <c r="CF60" t="s">
        <v>376</v>
      </c>
      <c r="CG60" t="s">
        <v>376</v>
      </c>
      <c r="CH60" t="s">
        <v>376</v>
      </c>
      <c r="CI60" t="s">
        <v>376</v>
      </c>
      <c r="CJ60" t="s">
        <v>376</v>
      </c>
      <c r="CK60" t="s">
        <v>376</v>
      </c>
      <c r="CL60" t="s">
        <v>376</v>
      </c>
      <c r="CM60" t="s">
        <v>376</v>
      </c>
      <c r="CN60" t="s">
        <v>376</v>
      </c>
      <c r="CO60" t="s">
        <v>376</v>
      </c>
      <c r="CP60" t="s">
        <v>376</v>
      </c>
      <c r="CQ60" t="s">
        <v>376</v>
      </c>
      <c r="CR60" t="s">
        <v>376</v>
      </c>
      <c r="CS60" t="s">
        <v>376</v>
      </c>
      <c r="CT60" t="s">
        <v>376</v>
      </c>
      <c r="CU60" t="s">
        <v>376</v>
      </c>
      <c r="CV60" t="s">
        <v>376</v>
      </c>
      <c r="CW60" t="s">
        <v>376</v>
      </c>
      <c r="CX60" t="s">
        <v>376</v>
      </c>
      <c r="CY60" t="s">
        <v>376</v>
      </c>
      <c r="CZ60" t="s">
        <v>376</v>
      </c>
      <c r="DA60" t="s">
        <v>376</v>
      </c>
      <c r="DB60" t="s">
        <v>376</v>
      </c>
      <c r="DC60" t="s">
        <v>376</v>
      </c>
      <c r="DD60" t="s">
        <v>376</v>
      </c>
      <c r="DE60" t="s">
        <v>376</v>
      </c>
      <c r="DF60" t="s">
        <v>376</v>
      </c>
      <c r="DG60" t="s">
        <v>376</v>
      </c>
      <c r="DH60" t="s">
        <v>376</v>
      </c>
      <c r="DI60" t="s">
        <v>376</v>
      </c>
      <c r="DJ60" t="s">
        <v>376</v>
      </c>
      <c r="DK60" t="s">
        <v>376</v>
      </c>
      <c r="DL60" t="s">
        <v>376</v>
      </c>
      <c r="DM60" t="s">
        <v>376</v>
      </c>
      <c r="DN60" t="s">
        <v>376</v>
      </c>
      <c r="DO60" t="s">
        <v>376</v>
      </c>
      <c r="DP60" t="s">
        <v>376</v>
      </c>
      <c r="DQ60" t="s">
        <v>376</v>
      </c>
      <c r="DR60" t="s">
        <v>376</v>
      </c>
      <c r="DS60" t="s">
        <v>376</v>
      </c>
      <c r="DT60" t="s">
        <v>376</v>
      </c>
      <c r="DU60" t="s">
        <v>376</v>
      </c>
      <c r="DV60" t="s">
        <v>376</v>
      </c>
      <c r="DW60" t="s">
        <v>376</v>
      </c>
      <c r="DX60" t="s">
        <v>376</v>
      </c>
      <c r="DY60" t="s">
        <v>376</v>
      </c>
      <c r="DZ60" t="s">
        <v>376</v>
      </c>
      <c r="EA60" t="s">
        <v>376</v>
      </c>
      <c r="EB60" t="s">
        <v>376</v>
      </c>
      <c r="EC60" t="s">
        <v>376</v>
      </c>
      <c r="ED60" t="s">
        <v>376</v>
      </c>
      <c r="EE60" t="s">
        <v>376</v>
      </c>
      <c r="EF60" t="s">
        <v>376</v>
      </c>
      <c r="EG60" t="s">
        <v>376</v>
      </c>
      <c r="EH60" t="s">
        <v>786</v>
      </c>
      <c r="EI60" t="s">
        <v>787</v>
      </c>
      <c r="EJ60" s="8">
        <v>2016</v>
      </c>
      <c r="EK60" t="s">
        <v>393</v>
      </c>
      <c r="EL60" t="s">
        <v>532</v>
      </c>
      <c r="EM60" t="s">
        <v>533</v>
      </c>
      <c r="EN60" t="s">
        <v>393</v>
      </c>
      <c r="EO60" t="s">
        <v>376</v>
      </c>
      <c r="EP60" t="s">
        <v>393</v>
      </c>
      <c r="EQ60" t="s">
        <v>393</v>
      </c>
      <c r="ER60" t="s">
        <v>376</v>
      </c>
      <c r="ES60" t="s">
        <v>393</v>
      </c>
      <c r="ET60" t="s">
        <v>393</v>
      </c>
      <c r="EU60" t="s">
        <v>393</v>
      </c>
      <c r="EV60" t="s">
        <v>393</v>
      </c>
      <c r="EW60" t="s">
        <v>401</v>
      </c>
      <c r="EX60" t="s">
        <v>788</v>
      </c>
      <c r="EY60" t="s">
        <v>787</v>
      </c>
      <c r="EZ60">
        <v>2018</v>
      </c>
      <c r="FA60" t="s">
        <v>393</v>
      </c>
      <c r="FB60" t="s">
        <v>532</v>
      </c>
      <c r="FC60" t="s">
        <v>533</v>
      </c>
      <c r="FD60" t="s">
        <v>393</v>
      </c>
      <c r="FE60" t="s">
        <v>376</v>
      </c>
      <c r="FF60" t="s">
        <v>393</v>
      </c>
      <c r="FG60" t="s">
        <v>393</v>
      </c>
      <c r="FH60" t="s">
        <v>393</v>
      </c>
      <c r="FI60" t="s">
        <v>393</v>
      </c>
      <c r="FJ60" t="s">
        <v>393</v>
      </c>
      <c r="FK60" t="s">
        <v>393</v>
      </c>
      <c r="FL60" t="s">
        <v>393</v>
      </c>
      <c r="FM60" t="s">
        <v>401</v>
      </c>
      <c r="FN60" t="s">
        <v>789</v>
      </c>
      <c r="FO60" t="s">
        <v>382</v>
      </c>
      <c r="FP60">
        <v>2014</v>
      </c>
      <c r="FQ60" t="s">
        <v>393</v>
      </c>
      <c r="FR60" t="s">
        <v>532</v>
      </c>
      <c r="FS60" t="s">
        <v>790</v>
      </c>
      <c r="FT60" t="s">
        <v>393</v>
      </c>
      <c r="FU60" t="s">
        <v>376</v>
      </c>
      <c r="FV60" t="s">
        <v>393</v>
      </c>
      <c r="FW60" t="s">
        <v>393</v>
      </c>
      <c r="FX60" t="s">
        <v>393</v>
      </c>
      <c r="FY60" t="s">
        <v>376</v>
      </c>
      <c r="FZ60" t="s">
        <v>376</v>
      </c>
      <c r="GA60" t="s">
        <v>393</v>
      </c>
      <c r="GB60" t="s">
        <v>393</v>
      </c>
      <c r="GC60" t="s">
        <v>401</v>
      </c>
      <c r="GD60" t="s">
        <v>376</v>
      </c>
      <c r="GE60" t="s">
        <v>376</v>
      </c>
      <c r="GF60" t="s">
        <v>376</v>
      </c>
      <c r="GG60" t="s">
        <v>376</v>
      </c>
      <c r="GH60" t="s">
        <v>376</v>
      </c>
      <c r="GI60" t="s">
        <v>376</v>
      </c>
      <c r="GJ60" t="s">
        <v>376</v>
      </c>
      <c r="GK60" t="s">
        <v>376</v>
      </c>
      <c r="GL60" t="s">
        <v>376</v>
      </c>
      <c r="GM60" t="s">
        <v>376</v>
      </c>
      <c r="GN60" t="s">
        <v>376</v>
      </c>
      <c r="GO60" t="s">
        <v>376</v>
      </c>
      <c r="GP60" t="s">
        <v>376</v>
      </c>
      <c r="GQ60" t="s">
        <v>376</v>
      </c>
      <c r="GR60" t="s">
        <v>376</v>
      </c>
      <c r="GS60" t="s">
        <v>376</v>
      </c>
      <c r="GT60" t="s">
        <v>376</v>
      </c>
      <c r="GU60" t="s">
        <v>376</v>
      </c>
      <c r="GV60" t="s">
        <v>376</v>
      </c>
      <c r="GW60" t="s">
        <v>376</v>
      </c>
      <c r="GX60" t="s">
        <v>376</v>
      </c>
      <c r="GY60" t="s">
        <v>376</v>
      </c>
      <c r="GZ60" t="s">
        <v>376</v>
      </c>
      <c r="HA60" t="s">
        <v>376</v>
      </c>
      <c r="HB60" t="s">
        <v>376</v>
      </c>
      <c r="HC60" t="s">
        <v>376</v>
      </c>
      <c r="HD60" t="s">
        <v>376</v>
      </c>
      <c r="HE60" t="s">
        <v>376</v>
      </c>
      <c r="HF60" t="s">
        <v>376</v>
      </c>
      <c r="HG60" t="s">
        <v>376</v>
      </c>
      <c r="HH60" t="s">
        <v>376</v>
      </c>
      <c r="HI60" t="s">
        <v>376</v>
      </c>
      <c r="HJ60" t="s">
        <v>376</v>
      </c>
      <c r="HK60" t="s">
        <v>376</v>
      </c>
      <c r="HL60" t="s">
        <v>376</v>
      </c>
      <c r="HM60" t="s">
        <v>376</v>
      </c>
      <c r="HN60" t="s">
        <v>376</v>
      </c>
      <c r="HO60" t="s">
        <v>376</v>
      </c>
      <c r="HP60" t="s">
        <v>376</v>
      </c>
      <c r="HQ60" t="s">
        <v>376</v>
      </c>
      <c r="HR60" t="s">
        <v>376</v>
      </c>
      <c r="HS60" t="s">
        <v>376</v>
      </c>
      <c r="HT60" t="s">
        <v>376</v>
      </c>
      <c r="HU60" t="s">
        <v>376</v>
      </c>
      <c r="HV60" t="s">
        <v>376</v>
      </c>
      <c r="HW60" t="s">
        <v>376</v>
      </c>
      <c r="HX60" t="s">
        <v>376</v>
      </c>
      <c r="HY60" t="s">
        <v>376</v>
      </c>
      <c r="HZ60" t="s">
        <v>376</v>
      </c>
      <c r="IA60" t="s">
        <v>376</v>
      </c>
      <c r="IB60" t="s">
        <v>376</v>
      </c>
      <c r="IC60" t="s">
        <v>376</v>
      </c>
      <c r="ID60" t="s">
        <v>376</v>
      </c>
      <c r="IE60" t="s">
        <v>376</v>
      </c>
      <c r="IF60" t="s">
        <v>376</v>
      </c>
      <c r="IG60" t="s">
        <v>376</v>
      </c>
      <c r="IH60" t="s">
        <v>376</v>
      </c>
      <c r="II60" t="s">
        <v>376</v>
      </c>
      <c r="IJ60" t="s">
        <v>376</v>
      </c>
      <c r="IK60" t="s">
        <v>376</v>
      </c>
      <c r="IL60" t="s">
        <v>376</v>
      </c>
      <c r="IM60" t="s">
        <v>376</v>
      </c>
      <c r="IN60" t="s">
        <v>376</v>
      </c>
      <c r="IO60" t="s">
        <v>376</v>
      </c>
      <c r="IP60" t="s">
        <v>376</v>
      </c>
      <c r="IQ60" t="s">
        <v>376</v>
      </c>
      <c r="IR60" t="s">
        <v>376</v>
      </c>
      <c r="IS60" t="s">
        <v>376</v>
      </c>
      <c r="IT60" t="s">
        <v>376</v>
      </c>
      <c r="IU60" t="s">
        <v>376</v>
      </c>
      <c r="IV60" t="s">
        <v>376</v>
      </c>
      <c r="IW60" t="s">
        <v>376</v>
      </c>
      <c r="IX60" t="s">
        <v>376</v>
      </c>
      <c r="IY60" t="s">
        <v>376</v>
      </c>
      <c r="IZ60" t="s">
        <v>376</v>
      </c>
      <c r="JA60" t="s">
        <v>376</v>
      </c>
      <c r="JB60" t="s">
        <v>376</v>
      </c>
      <c r="JC60" t="s">
        <v>376</v>
      </c>
      <c r="JD60" t="s">
        <v>376</v>
      </c>
      <c r="JE60" t="s">
        <v>376</v>
      </c>
      <c r="JF60" s="34">
        <f>AVERAGE(Tabla2[[#This Row],[Año 3]])</f>
        <v>2014</v>
      </c>
      <c r="JG60" s="34">
        <f>AVERAGE(Tabla2[[#This Row],[Año]], Tabla2[[#This Row],[Año 2]])</f>
        <v>2017</v>
      </c>
      <c r="JH60" s="8">
        <v>3</v>
      </c>
    </row>
    <row r="61" spans="1:268" x14ac:dyDescent="0.35">
      <c r="A61" s="33">
        <v>48</v>
      </c>
      <c r="B61" t="s">
        <v>325</v>
      </c>
      <c r="C61" t="s">
        <v>360</v>
      </c>
      <c r="D61">
        <v>204340740</v>
      </c>
      <c r="E61" t="s">
        <v>376</v>
      </c>
      <c r="F61" t="s">
        <v>376</v>
      </c>
      <c r="G61" t="s">
        <v>791</v>
      </c>
      <c r="H61" t="s">
        <v>792</v>
      </c>
      <c r="I61" t="s">
        <v>376</v>
      </c>
      <c r="J61" t="s">
        <v>376</v>
      </c>
      <c r="K61" t="s">
        <v>376</v>
      </c>
      <c r="L61" t="s">
        <v>376</v>
      </c>
      <c r="M61" t="s">
        <v>751</v>
      </c>
      <c r="N61" t="s">
        <v>793</v>
      </c>
      <c r="O61" t="s">
        <v>794</v>
      </c>
      <c r="P61">
        <v>88156134</v>
      </c>
      <c r="Q61" s="30" t="s">
        <v>795</v>
      </c>
      <c r="R61" t="s">
        <v>393</v>
      </c>
      <c r="S61" t="s">
        <v>393</v>
      </c>
      <c r="T61" t="s">
        <v>376</v>
      </c>
      <c r="U61" t="s">
        <v>755</v>
      </c>
      <c r="V61" t="s">
        <v>755</v>
      </c>
      <c r="W61" t="s">
        <v>376</v>
      </c>
      <c r="X61" t="s">
        <v>755</v>
      </c>
      <c r="Y61" t="s">
        <v>393</v>
      </c>
      <c r="Z61" t="s">
        <v>393</v>
      </c>
      <c r="AA61" t="s">
        <v>393</v>
      </c>
      <c r="AB61" t="s">
        <v>376</v>
      </c>
      <c r="AC61" t="s">
        <v>393</v>
      </c>
      <c r="AD61" t="s">
        <v>393</v>
      </c>
      <c r="AE61" t="s">
        <v>393</v>
      </c>
      <c r="AF61" t="s">
        <v>393</v>
      </c>
      <c r="AG61" t="s">
        <v>393</v>
      </c>
      <c r="AH61" t="s">
        <v>393</v>
      </c>
      <c r="AI61" t="s">
        <v>393</v>
      </c>
      <c r="AJ61" t="s">
        <v>393</v>
      </c>
      <c r="AK61" s="49">
        <v>0.15</v>
      </c>
      <c r="AL61">
        <v>13</v>
      </c>
      <c r="AM61" t="s">
        <v>378</v>
      </c>
      <c r="AN61" t="s">
        <v>393</v>
      </c>
      <c r="AO61" t="s">
        <v>393</v>
      </c>
      <c r="AP61" t="s">
        <v>376</v>
      </c>
      <c r="AQ61" t="s">
        <v>376</v>
      </c>
      <c r="AR61" t="s">
        <v>376</v>
      </c>
      <c r="AS61" t="s">
        <v>376</v>
      </c>
      <c r="AT61" t="s">
        <v>376</v>
      </c>
      <c r="AU61" t="s">
        <v>376</v>
      </c>
      <c r="AV61" t="s">
        <v>376</v>
      </c>
      <c r="AW61" t="s">
        <v>376</v>
      </c>
      <c r="AX61" t="s">
        <v>376</v>
      </c>
      <c r="AY61" t="s">
        <v>376</v>
      </c>
      <c r="AZ61" t="s">
        <v>376</v>
      </c>
      <c r="BA61" t="s">
        <v>376</v>
      </c>
      <c r="BB61" t="s">
        <v>376</v>
      </c>
      <c r="BC61" t="s">
        <v>376</v>
      </c>
      <c r="BD61" t="s">
        <v>376</v>
      </c>
      <c r="BE61" t="s">
        <v>376</v>
      </c>
      <c r="BF61" t="s">
        <v>376</v>
      </c>
      <c r="BG61" t="s">
        <v>376</v>
      </c>
      <c r="BH61" t="s">
        <v>376</v>
      </c>
      <c r="BI61" t="s">
        <v>376</v>
      </c>
      <c r="BJ61" t="s">
        <v>376</v>
      </c>
      <c r="BK61" t="s">
        <v>376</v>
      </c>
      <c r="BL61" t="s">
        <v>376</v>
      </c>
      <c r="BM61" t="s">
        <v>376</v>
      </c>
      <c r="BN61" t="s">
        <v>376</v>
      </c>
      <c r="BO61" t="s">
        <v>376</v>
      </c>
      <c r="BP61" t="s">
        <v>376</v>
      </c>
      <c r="BQ61" t="s">
        <v>376</v>
      </c>
      <c r="BR61" t="s">
        <v>376</v>
      </c>
      <c r="BS61" t="s">
        <v>376</v>
      </c>
      <c r="BT61" t="s">
        <v>376</v>
      </c>
      <c r="BU61" t="s">
        <v>376</v>
      </c>
      <c r="BV61" t="s">
        <v>376</v>
      </c>
      <c r="BW61" t="s">
        <v>376</v>
      </c>
      <c r="BX61" t="s">
        <v>376</v>
      </c>
      <c r="BY61" t="s">
        <v>376</v>
      </c>
      <c r="BZ61" t="s">
        <v>376</v>
      </c>
      <c r="CA61" t="s">
        <v>376</v>
      </c>
      <c r="CB61" t="s">
        <v>376</v>
      </c>
      <c r="CC61" t="s">
        <v>376</v>
      </c>
      <c r="CD61" t="s">
        <v>376</v>
      </c>
      <c r="CE61" t="s">
        <v>376</v>
      </c>
      <c r="CF61" t="s">
        <v>376</v>
      </c>
      <c r="CG61" t="s">
        <v>376</v>
      </c>
      <c r="CH61" t="s">
        <v>376</v>
      </c>
      <c r="CI61" t="s">
        <v>376</v>
      </c>
      <c r="CJ61" t="s">
        <v>376</v>
      </c>
      <c r="CK61" t="s">
        <v>376</v>
      </c>
      <c r="CL61" t="s">
        <v>376</v>
      </c>
      <c r="CM61" t="s">
        <v>376</v>
      </c>
      <c r="CN61" t="s">
        <v>376</v>
      </c>
      <c r="CO61" t="s">
        <v>376</v>
      </c>
      <c r="CP61" t="s">
        <v>376</v>
      </c>
      <c r="CQ61" t="s">
        <v>376</v>
      </c>
      <c r="CR61" t="s">
        <v>376</v>
      </c>
      <c r="CS61" t="s">
        <v>376</v>
      </c>
      <c r="CT61" t="s">
        <v>376</v>
      </c>
      <c r="CU61" t="s">
        <v>376</v>
      </c>
      <c r="CV61" t="s">
        <v>376</v>
      </c>
      <c r="CW61" t="s">
        <v>376</v>
      </c>
      <c r="CX61" t="s">
        <v>376</v>
      </c>
      <c r="CY61" t="s">
        <v>376</v>
      </c>
      <c r="CZ61" t="s">
        <v>376</v>
      </c>
      <c r="DA61" t="s">
        <v>376</v>
      </c>
      <c r="DB61" t="s">
        <v>376</v>
      </c>
      <c r="DC61" t="s">
        <v>376</v>
      </c>
      <c r="DD61" t="s">
        <v>376</v>
      </c>
      <c r="DE61" t="s">
        <v>376</v>
      </c>
      <c r="DF61" t="s">
        <v>376</v>
      </c>
      <c r="DG61" t="s">
        <v>376</v>
      </c>
      <c r="DH61" t="s">
        <v>376</v>
      </c>
      <c r="DI61" t="s">
        <v>376</v>
      </c>
      <c r="DJ61" t="s">
        <v>376</v>
      </c>
      <c r="DK61" t="s">
        <v>376</v>
      </c>
      <c r="DL61" t="s">
        <v>376</v>
      </c>
      <c r="DM61" t="s">
        <v>376</v>
      </c>
      <c r="DN61" t="s">
        <v>376</v>
      </c>
      <c r="DO61" t="s">
        <v>376</v>
      </c>
      <c r="DP61" t="s">
        <v>376</v>
      </c>
      <c r="DQ61" t="s">
        <v>376</v>
      </c>
      <c r="DR61" t="s">
        <v>376</v>
      </c>
      <c r="DS61" t="s">
        <v>376</v>
      </c>
      <c r="DT61" t="s">
        <v>376</v>
      </c>
      <c r="DU61" t="s">
        <v>376</v>
      </c>
      <c r="DV61" t="s">
        <v>376</v>
      </c>
      <c r="DW61" t="s">
        <v>376</v>
      </c>
      <c r="DX61" t="s">
        <v>376</v>
      </c>
      <c r="DY61" t="s">
        <v>376</v>
      </c>
      <c r="DZ61" t="s">
        <v>376</v>
      </c>
      <c r="EA61" t="s">
        <v>376</v>
      </c>
      <c r="EB61" t="s">
        <v>376</v>
      </c>
      <c r="EC61" t="s">
        <v>376</v>
      </c>
      <c r="ED61" t="s">
        <v>376</v>
      </c>
      <c r="EE61" t="s">
        <v>376</v>
      </c>
      <c r="EF61" t="s">
        <v>376</v>
      </c>
      <c r="EG61" t="s">
        <v>376</v>
      </c>
      <c r="EH61" t="s">
        <v>796</v>
      </c>
      <c r="EI61" t="s">
        <v>382</v>
      </c>
      <c r="EJ61" s="8">
        <v>2008</v>
      </c>
      <c r="EK61" t="s">
        <v>393</v>
      </c>
      <c r="EL61" t="s">
        <v>385</v>
      </c>
      <c r="EM61" t="s">
        <v>457</v>
      </c>
      <c r="EN61" t="s">
        <v>393</v>
      </c>
      <c r="EO61" t="s">
        <v>376</v>
      </c>
      <c r="EP61" t="s">
        <v>393</v>
      </c>
      <c r="EQ61" t="s">
        <v>393</v>
      </c>
      <c r="ER61" t="s">
        <v>393</v>
      </c>
      <c r="ES61" t="s">
        <v>376</v>
      </c>
      <c r="ET61" t="s">
        <v>376</v>
      </c>
      <c r="EU61" t="s">
        <v>393</v>
      </c>
      <c r="EV61" t="s">
        <v>393</v>
      </c>
      <c r="EW61" t="s">
        <v>401</v>
      </c>
      <c r="EX61" t="s">
        <v>376</v>
      </c>
      <c r="EY61" t="s">
        <v>376</v>
      </c>
      <c r="EZ61" t="s">
        <v>376</v>
      </c>
      <c r="FA61" t="s">
        <v>376</v>
      </c>
      <c r="FB61" t="s">
        <v>376</v>
      </c>
      <c r="FC61" t="s">
        <v>376</v>
      </c>
      <c r="FD61" t="s">
        <v>376</v>
      </c>
      <c r="FE61" t="s">
        <v>376</v>
      </c>
      <c r="FF61" t="s">
        <v>376</v>
      </c>
      <c r="FG61" t="s">
        <v>376</v>
      </c>
      <c r="FH61" t="s">
        <v>376</v>
      </c>
      <c r="FI61" t="s">
        <v>376</v>
      </c>
      <c r="FJ61" t="s">
        <v>376</v>
      </c>
      <c r="FK61" t="s">
        <v>376</v>
      </c>
      <c r="FL61" t="s">
        <v>376</v>
      </c>
      <c r="FM61" t="s">
        <v>376</v>
      </c>
      <c r="FN61" t="s">
        <v>376</v>
      </c>
      <c r="FO61" t="s">
        <v>376</v>
      </c>
      <c r="FP61" t="s">
        <v>376</v>
      </c>
      <c r="FQ61" t="s">
        <v>376</v>
      </c>
      <c r="FR61" t="s">
        <v>376</v>
      </c>
      <c r="FS61" t="s">
        <v>376</v>
      </c>
      <c r="FT61" t="s">
        <v>376</v>
      </c>
      <c r="FU61" t="s">
        <v>376</v>
      </c>
      <c r="FV61" t="s">
        <v>376</v>
      </c>
      <c r="FW61" t="s">
        <v>376</v>
      </c>
      <c r="FX61" t="s">
        <v>376</v>
      </c>
      <c r="FY61" t="s">
        <v>376</v>
      </c>
      <c r="FZ61" t="s">
        <v>376</v>
      </c>
      <c r="GA61" t="s">
        <v>376</v>
      </c>
      <c r="GB61" t="s">
        <v>376</v>
      </c>
      <c r="GC61" t="s">
        <v>376</v>
      </c>
      <c r="GD61" t="s">
        <v>376</v>
      </c>
      <c r="GE61" t="s">
        <v>376</v>
      </c>
      <c r="GF61" t="s">
        <v>376</v>
      </c>
      <c r="GG61" t="s">
        <v>376</v>
      </c>
      <c r="GH61" t="s">
        <v>376</v>
      </c>
      <c r="GI61" t="s">
        <v>376</v>
      </c>
      <c r="GJ61" t="s">
        <v>376</v>
      </c>
      <c r="GK61" t="s">
        <v>376</v>
      </c>
      <c r="GL61" t="s">
        <v>376</v>
      </c>
      <c r="GM61" t="s">
        <v>376</v>
      </c>
      <c r="GN61" t="s">
        <v>376</v>
      </c>
      <c r="GO61" t="s">
        <v>376</v>
      </c>
      <c r="GP61" t="s">
        <v>376</v>
      </c>
      <c r="GQ61" t="s">
        <v>376</v>
      </c>
      <c r="GR61" t="s">
        <v>376</v>
      </c>
      <c r="GS61" t="s">
        <v>376</v>
      </c>
      <c r="GT61" t="s">
        <v>376</v>
      </c>
      <c r="GU61" t="s">
        <v>376</v>
      </c>
      <c r="GV61" t="s">
        <v>376</v>
      </c>
      <c r="GW61" t="s">
        <v>376</v>
      </c>
      <c r="GX61" t="s">
        <v>376</v>
      </c>
      <c r="GY61" t="s">
        <v>376</v>
      </c>
      <c r="GZ61" t="s">
        <v>376</v>
      </c>
      <c r="HA61" t="s">
        <v>376</v>
      </c>
      <c r="HB61" t="s">
        <v>376</v>
      </c>
      <c r="HC61" t="s">
        <v>376</v>
      </c>
      <c r="HD61" t="s">
        <v>376</v>
      </c>
      <c r="HE61" t="s">
        <v>376</v>
      </c>
      <c r="HF61" t="s">
        <v>376</v>
      </c>
      <c r="HG61" t="s">
        <v>376</v>
      </c>
      <c r="HH61" t="s">
        <v>376</v>
      </c>
      <c r="HI61" t="s">
        <v>376</v>
      </c>
      <c r="HJ61" t="s">
        <v>376</v>
      </c>
      <c r="HK61" t="s">
        <v>376</v>
      </c>
      <c r="HL61" t="s">
        <v>376</v>
      </c>
      <c r="HM61" t="s">
        <v>376</v>
      </c>
      <c r="HN61" t="s">
        <v>376</v>
      </c>
      <c r="HO61" t="s">
        <v>376</v>
      </c>
      <c r="HP61" t="s">
        <v>376</v>
      </c>
      <c r="HQ61" t="s">
        <v>376</v>
      </c>
      <c r="HR61" t="s">
        <v>376</v>
      </c>
      <c r="HS61" t="s">
        <v>376</v>
      </c>
      <c r="HT61" t="s">
        <v>376</v>
      </c>
      <c r="HU61" t="s">
        <v>376</v>
      </c>
      <c r="HV61" t="s">
        <v>376</v>
      </c>
      <c r="HW61" t="s">
        <v>376</v>
      </c>
      <c r="HX61" t="s">
        <v>376</v>
      </c>
      <c r="HY61" t="s">
        <v>376</v>
      </c>
      <c r="HZ61" t="s">
        <v>376</v>
      </c>
      <c r="IA61" t="s">
        <v>376</v>
      </c>
      <c r="IB61" t="s">
        <v>376</v>
      </c>
      <c r="IC61" t="s">
        <v>376</v>
      </c>
      <c r="ID61" t="s">
        <v>376</v>
      </c>
      <c r="IE61" t="s">
        <v>376</v>
      </c>
      <c r="IF61" t="s">
        <v>376</v>
      </c>
      <c r="IG61" t="s">
        <v>376</v>
      </c>
      <c r="IH61" t="s">
        <v>376</v>
      </c>
      <c r="II61" t="s">
        <v>376</v>
      </c>
      <c r="IJ61" t="s">
        <v>376</v>
      </c>
      <c r="IK61" t="s">
        <v>376</v>
      </c>
      <c r="IL61" t="s">
        <v>376</v>
      </c>
      <c r="IM61" t="s">
        <v>376</v>
      </c>
      <c r="IN61" t="s">
        <v>376</v>
      </c>
      <c r="IO61" t="s">
        <v>376</v>
      </c>
      <c r="IP61" t="s">
        <v>376</v>
      </c>
      <c r="IQ61" t="s">
        <v>376</v>
      </c>
      <c r="IR61" t="s">
        <v>376</v>
      </c>
      <c r="IS61" t="s">
        <v>376</v>
      </c>
      <c r="IT61" t="s">
        <v>376</v>
      </c>
      <c r="IU61" t="s">
        <v>376</v>
      </c>
      <c r="IV61" t="s">
        <v>376</v>
      </c>
      <c r="IW61" t="s">
        <v>376</v>
      </c>
      <c r="IX61" t="s">
        <v>376</v>
      </c>
      <c r="IY61" t="s">
        <v>376</v>
      </c>
      <c r="IZ61" t="s">
        <v>376</v>
      </c>
      <c r="JA61" t="s">
        <v>376</v>
      </c>
      <c r="JB61" t="s">
        <v>376</v>
      </c>
      <c r="JC61" t="s">
        <v>376</v>
      </c>
      <c r="JD61" t="s">
        <v>376</v>
      </c>
      <c r="JE61" t="s">
        <v>376</v>
      </c>
      <c r="JF61" s="8">
        <f>AVERAGE(Tabla2[[#This Row],[Año]])</f>
        <v>2008</v>
      </c>
      <c r="JG61" s="8" t="s">
        <v>376</v>
      </c>
      <c r="JH61" s="8">
        <v>1</v>
      </c>
    </row>
    <row r="62" spans="1:268" x14ac:dyDescent="0.35">
      <c r="A62" s="33">
        <v>49</v>
      </c>
      <c r="B62" t="s">
        <v>326</v>
      </c>
      <c r="C62" t="s">
        <v>360</v>
      </c>
      <c r="D62">
        <v>110170434</v>
      </c>
      <c r="E62" t="s">
        <v>376</v>
      </c>
      <c r="F62" t="s">
        <v>376</v>
      </c>
      <c r="G62" t="s">
        <v>760</v>
      </c>
      <c r="H62" t="s">
        <v>761</v>
      </c>
      <c r="I62" t="s">
        <v>376</v>
      </c>
      <c r="J62" t="s">
        <v>376</v>
      </c>
      <c r="K62" t="s">
        <v>376</v>
      </c>
      <c r="L62" t="s">
        <v>376</v>
      </c>
      <c r="M62" t="s">
        <v>751</v>
      </c>
      <c r="N62" t="s">
        <v>797</v>
      </c>
      <c r="O62" t="s">
        <v>798</v>
      </c>
      <c r="P62">
        <v>88217080</v>
      </c>
      <c r="Q62" s="30" t="s">
        <v>799</v>
      </c>
      <c r="R62" t="s">
        <v>393</v>
      </c>
      <c r="S62" t="s">
        <v>393</v>
      </c>
      <c r="T62" t="s">
        <v>376</v>
      </c>
      <c r="U62" t="s">
        <v>755</v>
      </c>
      <c r="V62" t="s">
        <v>755</v>
      </c>
      <c r="W62" t="s">
        <v>376</v>
      </c>
      <c r="X62" t="s">
        <v>755</v>
      </c>
      <c r="Y62" t="s">
        <v>393</v>
      </c>
      <c r="Z62" t="s">
        <v>393</v>
      </c>
      <c r="AA62" t="s">
        <v>393</v>
      </c>
      <c r="AB62" t="s">
        <v>376</v>
      </c>
      <c r="AC62" t="s">
        <v>393</v>
      </c>
      <c r="AD62" t="s">
        <v>393</v>
      </c>
      <c r="AE62" t="s">
        <v>393</v>
      </c>
      <c r="AF62" t="s">
        <v>393</v>
      </c>
      <c r="AG62" t="s">
        <v>393</v>
      </c>
      <c r="AH62" t="s">
        <v>393</v>
      </c>
      <c r="AI62" s="31" t="s">
        <v>420</v>
      </c>
      <c r="AJ62" t="s">
        <v>393</v>
      </c>
      <c r="AK62" s="49">
        <v>0.05</v>
      </c>
      <c r="AL62">
        <v>8</v>
      </c>
      <c r="AM62" t="s">
        <v>378</v>
      </c>
      <c r="AN62" t="s">
        <v>393</v>
      </c>
      <c r="AO62" t="s">
        <v>393</v>
      </c>
      <c r="AP62" t="s">
        <v>376</v>
      </c>
      <c r="AQ62" t="s">
        <v>376</v>
      </c>
      <c r="AR62" t="s">
        <v>376</v>
      </c>
      <c r="AS62" t="s">
        <v>376</v>
      </c>
      <c r="AT62" t="s">
        <v>376</v>
      </c>
      <c r="AU62" t="s">
        <v>376</v>
      </c>
      <c r="AV62" t="s">
        <v>376</v>
      </c>
      <c r="AW62" t="s">
        <v>376</v>
      </c>
      <c r="AX62" t="s">
        <v>376</v>
      </c>
      <c r="AY62" t="s">
        <v>376</v>
      </c>
      <c r="AZ62" t="s">
        <v>376</v>
      </c>
      <c r="BA62" t="s">
        <v>376</v>
      </c>
      <c r="BB62" t="s">
        <v>376</v>
      </c>
      <c r="BC62" t="s">
        <v>376</v>
      </c>
      <c r="BD62" t="s">
        <v>376</v>
      </c>
      <c r="BE62" t="s">
        <v>376</v>
      </c>
      <c r="BF62" t="s">
        <v>376</v>
      </c>
      <c r="BG62" t="s">
        <v>376</v>
      </c>
      <c r="BH62" t="s">
        <v>376</v>
      </c>
      <c r="BI62" t="s">
        <v>376</v>
      </c>
      <c r="BJ62" t="s">
        <v>376</v>
      </c>
      <c r="BK62" t="s">
        <v>376</v>
      </c>
      <c r="BL62" t="s">
        <v>376</v>
      </c>
      <c r="BM62" t="s">
        <v>376</v>
      </c>
      <c r="BN62" t="s">
        <v>376</v>
      </c>
      <c r="BO62" t="s">
        <v>376</v>
      </c>
      <c r="BP62" t="s">
        <v>376</v>
      </c>
      <c r="BQ62" t="s">
        <v>376</v>
      </c>
      <c r="BR62" t="s">
        <v>376</v>
      </c>
      <c r="BS62" t="s">
        <v>376</v>
      </c>
      <c r="BT62" t="s">
        <v>376</v>
      </c>
      <c r="BU62" t="s">
        <v>376</v>
      </c>
      <c r="BV62" t="s">
        <v>376</v>
      </c>
      <c r="BW62" t="s">
        <v>376</v>
      </c>
      <c r="BX62" t="s">
        <v>376</v>
      </c>
      <c r="BY62" t="s">
        <v>376</v>
      </c>
      <c r="BZ62" t="s">
        <v>376</v>
      </c>
      <c r="CA62" t="s">
        <v>376</v>
      </c>
      <c r="CB62" t="s">
        <v>376</v>
      </c>
      <c r="CC62" t="s">
        <v>376</v>
      </c>
      <c r="CD62" t="s">
        <v>376</v>
      </c>
      <c r="CE62" t="s">
        <v>376</v>
      </c>
      <c r="CF62" t="s">
        <v>376</v>
      </c>
      <c r="CG62" t="s">
        <v>376</v>
      </c>
      <c r="CH62" t="s">
        <v>376</v>
      </c>
      <c r="CI62" t="s">
        <v>376</v>
      </c>
      <c r="CJ62" t="s">
        <v>376</v>
      </c>
      <c r="CK62" t="s">
        <v>376</v>
      </c>
      <c r="CL62" t="s">
        <v>376</v>
      </c>
      <c r="CM62" t="s">
        <v>376</v>
      </c>
      <c r="CN62" t="s">
        <v>376</v>
      </c>
      <c r="CO62" t="s">
        <v>376</v>
      </c>
      <c r="CP62" t="s">
        <v>376</v>
      </c>
      <c r="CQ62" t="s">
        <v>376</v>
      </c>
      <c r="CR62" t="s">
        <v>376</v>
      </c>
      <c r="CS62" t="s">
        <v>376</v>
      </c>
      <c r="CT62" t="s">
        <v>376</v>
      </c>
      <c r="CU62" t="s">
        <v>376</v>
      </c>
      <c r="CV62" t="s">
        <v>376</v>
      </c>
      <c r="CW62" t="s">
        <v>376</v>
      </c>
      <c r="CX62" t="s">
        <v>376</v>
      </c>
      <c r="CY62" t="s">
        <v>376</v>
      </c>
      <c r="CZ62" t="s">
        <v>376</v>
      </c>
      <c r="DA62" t="s">
        <v>376</v>
      </c>
      <c r="DB62" t="s">
        <v>376</v>
      </c>
      <c r="DC62" t="s">
        <v>376</v>
      </c>
      <c r="DD62" t="s">
        <v>376</v>
      </c>
      <c r="DE62" t="s">
        <v>376</v>
      </c>
      <c r="DF62" t="s">
        <v>376</v>
      </c>
      <c r="DG62" t="s">
        <v>376</v>
      </c>
      <c r="DH62" t="s">
        <v>376</v>
      </c>
      <c r="DI62" t="s">
        <v>376</v>
      </c>
      <c r="DJ62" t="s">
        <v>376</v>
      </c>
      <c r="DK62" t="s">
        <v>376</v>
      </c>
      <c r="DL62" t="s">
        <v>376</v>
      </c>
      <c r="DM62" t="s">
        <v>376</v>
      </c>
      <c r="DN62" t="s">
        <v>376</v>
      </c>
      <c r="DO62" t="s">
        <v>376</v>
      </c>
      <c r="DP62" t="s">
        <v>376</v>
      </c>
      <c r="DQ62" t="s">
        <v>376</v>
      </c>
      <c r="DR62" t="s">
        <v>376</v>
      </c>
      <c r="DS62" t="s">
        <v>376</v>
      </c>
      <c r="DT62" t="s">
        <v>376</v>
      </c>
      <c r="DU62" t="s">
        <v>376</v>
      </c>
      <c r="DV62" t="s">
        <v>376</v>
      </c>
      <c r="DW62" t="s">
        <v>376</v>
      </c>
      <c r="DX62" t="s">
        <v>376</v>
      </c>
      <c r="DY62" t="s">
        <v>376</v>
      </c>
      <c r="DZ62" t="s">
        <v>376</v>
      </c>
      <c r="EA62" t="s">
        <v>376</v>
      </c>
      <c r="EB62" t="s">
        <v>376</v>
      </c>
      <c r="EC62" t="s">
        <v>376</v>
      </c>
      <c r="ED62" t="s">
        <v>376</v>
      </c>
      <c r="EE62" t="s">
        <v>376</v>
      </c>
      <c r="EF62" t="s">
        <v>376</v>
      </c>
      <c r="EG62" t="s">
        <v>376</v>
      </c>
      <c r="EH62" t="s">
        <v>800</v>
      </c>
      <c r="EI62" t="s">
        <v>382</v>
      </c>
      <c r="EJ62" s="8">
        <v>2009</v>
      </c>
      <c r="EK62" t="s">
        <v>393</v>
      </c>
      <c r="EL62" t="s">
        <v>385</v>
      </c>
      <c r="EM62" t="s">
        <v>576</v>
      </c>
      <c r="EN62" t="s">
        <v>393</v>
      </c>
      <c r="EO62" t="s">
        <v>376</v>
      </c>
      <c r="EP62" t="s">
        <v>393</v>
      </c>
      <c r="EQ62" t="s">
        <v>393</v>
      </c>
      <c r="ER62" t="s">
        <v>393</v>
      </c>
      <c r="ES62" t="s">
        <v>376</v>
      </c>
      <c r="ET62" t="s">
        <v>376</v>
      </c>
      <c r="EU62" t="s">
        <v>393</v>
      </c>
      <c r="EV62" t="s">
        <v>393</v>
      </c>
      <c r="EW62" t="s">
        <v>401</v>
      </c>
      <c r="EX62" t="s">
        <v>376</v>
      </c>
      <c r="EY62" t="s">
        <v>376</v>
      </c>
      <c r="EZ62" t="s">
        <v>376</v>
      </c>
      <c r="FA62" t="s">
        <v>376</v>
      </c>
      <c r="FB62" t="s">
        <v>376</v>
      </c>
      <c r="FC62" t="s">
        <v>376</v>
      </c>
      <c r="FD62" t="s">
        <v>376</v>
      </c>
      <c r="FE62" t="s">
        <v>376</v>
      </c>
      <c r="FF62" t="s">
        <v>376</v>
      </c>
      <c r="FG62" t="s">
        <v>376</v>
      </c>
      <c r="FH62" t="s">
        <v>376</v>
      </c>
      <c r="FI62" t="s">
        <v>376</v>
      </c>
      <c r="FJ62" t="s">
        <v>376</v>
      </c>
      <c r="FK62" t="s">
        <v>376</v>
      </c>
      <c r="FL62" t="s">
        <v>376</v>
      </c>
      <c r="FM62" t="s">
        <v>376</v>
      </c>
      <c r="FN62" t="s">
        <v>376</v>
      </c>
      <c r="FO62" t="s">
        <v>376</v>
      </c>
      <c r="FP62" t="s">
        <v>376</v>
      </c>
      <c r="FQ62" t="s">
        <v>376</v>
      </c>
      <c r="FR62" t="s">
        <v>376</v>
      </c>
      <c r="FS62" t="s">
        <v>376</v>
      </c>
      <c r="FT62" t="s">
        <v>376</v>
      </c>
      <c r="FU62" t="s">
        <v>376</v>
      </c>
      <c r="FV62" t="s">
        <v>376</v>
      </c>
      <c r="FW62" t="s">
        <v>376</v>
      </c>
      <c r="FX62" t="s">
        <v>376</v>
      </c>
      <c r="FY62" t="s">
        <v>376</v>
      </c>
      <c r="FZ62" t="s">
        <v>376</v>
      </c>
      <c r="GA62" t="s">
        <v>376</v>
      </c>
      <c r="GB62" t="s">
        <v>376</v>
      </c>
      <c r="GC62" t="s">
        <v>376</v>
      </c>
      <c r="GD62" t="s">
        <v>376</v>
      </c>
      <c r="GE62" t="s">
        <v>376</v>
      </c>
      <c r="GF62" t="s">
        <v>376</v>
      </c>
      <c r="GG62" t="s">
        <v>376</v>
      </c>
      <c r="GH62" t="s">
        <v>376</v>
      </c>
      <c r="GI62" t="s">
        <v>376</v>
      </c>
      <c r="GJ62" t="s">
        <v>376</v>
      </c>
      <c r="GK62" t="s">
        <v>376</v>
      </c>
      <c r="GL62" t="s">
        <v>376</v>
      </c>
      <c r="GM62" t="s">
        <v>376</v>
      </c>
      <c r="GN62" t="s">
        <v>376</v>
      </c>
      <c r="GO62" t="s">
        <v>376</v>
      </c>
      <c r="GP62" t="s">
        <v>376</v>
      </c>
      <c r="GQ62" t="s">
        <v>376</v>
      </c>
      <c r="GR62" t="s">
        <v>376</v>
      </c>
      <c r="GS62" t="s">
        <v>376</v>
      </c>
      <c r="GT62" t="s">
        <v>376</v>
      </c>
      <c r="GU62" t="s">
        <v>376</v>
      </c>
      <c r="GV62" t="s">
        <v>376</v>
      </c>
      <c r="GW62" t="s">
        <v>376</v>
      </c>
      <c r="GX62" t="s">
        <v>376</v>
      </c>
      <c r="GY62" t="s">
        <v>376</v>
      </c>
      <c r="GZ62" t="s">
        <v>376</v>
      </c>
      <c r="HA62" t="s">
        <v>376</v>
      </c>
      <c r="HB62" t="s">
        <v>376</v>
      </c>
      <c r="HC62" t="s">
        <v>376</v>
      </c>
      <c r="HD62" t="s">
        <v>376</v>
      </c>
      <c r="HE62" t="s">
        <v>376</v>
      </c>
      <c r="HF62" t="s">
        <v>376</v>
      </c>
      <c r="HG62" t="s">
        <v>376</v>
      </c>
      <c r="HH62" t="s">
        <v>376</v>
      </c>
      <c r="HI62" t="s">
        <v>376</v>
      </c>
      <c r="HJ62" t="s">
        <v>376</v>
      </c>
      <c r="HK62" t="s">
        <v>376</v>
      </c>
      <c r="HL62" t="s">
        <v>376</v>
      </c>
      <c r="HM62" t="s">
        <v>376</v>
      </c>
      <c r="HN62" t="s">
        <v>376</v>
      </c>
      <c r="HO62" t="s">
        <v>376</v>
      </c>
      <c r="HP62" t="s">
        <v>376</v>
      </c>
      <c r="HQ62" t="s">
        <v>376</v>
      </c>
      <c r="HR62" t="s">
        <v>376</v>
      </c>
      <c r="HS62" t="s">
        <v>376</v>
      </c>
      <c r="HT62" t="s">
        <v>376</v>
      </c>
      <c r="HU62" t="s">
        <v>376</v>
      </c>
      <c r="HV62" t="s">
        <v>376</v>
      </c>
      <c r="HW62" t="s">
        <v>376</v>
      </c>
      <c r="HX62" t="s">
        <v>376</v>
      </c>
      <c r="HY62" t="s">
        <v>376</v>
      </c>
      <c r="HZ62" t="s">
        <v>376</v>
      </c>
      <c r="IA62" t="s">
        <v>376</v>
      </c>
      <c r="IB62" t="s">
        <v>376</v>
      </c>
      <c r="IC62" t="s">
        <v>376</v>
      </c>
      <c r="ID62" t="s">
        <v>376</v>
      </c>
      <c r="IE62" t="s">
        <v>376</v>
      </c>
      <c r="IF62" t="s">
        <v>376</v>
      </c>
      <c r="IG62" t="s">
        <v>376</v>
      </c>
      <c r="IH62" t="s">
        <v>376</v>
      </c>
      <c r="II62" t="s">
        <v>376</v>
      </c>
      <c r="IJ62" t="s">
        <v>376</v>
      </c>
      <c r="IK62" t="s">
        <v>376</v>
      </c>
      <c r="IL62" t="s">
        <v>376</v>
      </c>
      <c r="IM62" t="s">
        <v>376</v>
      </c>
      <c r="IN62" t="s">
        <v>376</v>
      </c>
      <c r="IO62" t="s">
        <v>376</v>
      </c>
      <c r="IP62" t="s">
        <v>376</v>
      </c>
      <c r="IQ62" t="s">
        <v>376</v>
      </c>
      <c r="IR62" t="s">
        <v>376</v>
      </c>
      <c r="IS62" t="s">
        <v>376</v>
      </c>
      <c r="IT62" t="s">
        <v>376</v>
      </c>
      <c r="IU62" t="s">
        <v>376</v>
      </c>
      <c r="IV62" t="s">
        <v>376</v>
      </c>
      <c r="IW62" t="s">
        <v>376</v>
      </c>
      <c r="IX62" t="s">
        <v>376</v>
      </c>
      <c r="IY62" t="s">
        <v>376</v>
      </c>
      <c r="IZ62" t="s">
        <v>376</v>
      </c>
      <c r="JA62" t="s">
        <v>376</v>
      </c>
      <c r="JB62" t="s">
        <v>376</v>
      </c>
      <c r="JC62" t="s">
        <v>376</v>
      </c>
      <c r="JD62" t="s">
        <v>376</v>
      </c>
      <c r="JE62" t="s">
        <v>376</v>
      </c>
      <c r="JF62" s="8">
        <f>AVERAGE(Tabla2[[#This Row],[Año]])</f>
        <v>2009</v>
      </c>
      <c r="JG62" s="8" t="s">
        <v>376</v>
      </c>
      <c r="JH62" s="8">
        <v>1</v>
      </c>
    </row>
    <row r="63" spans="1:268" x14ac:dyDescent="0.35">
      <c r="A63" s="33">
        <v>50</v>
      </c>
      <c r="B63" t="s">
        <v>327</v>
      </c>
      <c r="C63" t="s">
        <v>360</v>
      </c>
      <c r="D63">
        <v>107130894</v>
      </c>
      <c r="E63" t="s">
        <v>376</v>
      </c>
      <c r="F63" t="s">
        <v>376</v>
      </c>
      <c r="G63" t="s">
        <v>801</v>
      </c>
      <c r="H63" t="s">
        <v>750</v>
      </c>
      <c r="I63" t="s">
        <v>376</v>
      </c>
      <c r="J63" t="s">
        <v>376</v>
      </c>
      <c r="K63" t="s">
        <v>376</v>
      </c>
      <c r="L63" t="s">
        <v>376</v>
      </c>
      <c r="M63" t="s">
        <v>671</v>
      </c>
      <c r="N63" t="s">
        <v>376</v>
      </c>
      <c r="O63" t="s">
        <v>802</v>
      </c>
      <c r="P63" t="s">
        <v>803</v>
      </c>
      <c r="Q63" s="30" t="s">
        <v>804</v>
      </c>
      <c r="R63" t="s">
        <v>393</v>
      </c>
      <c r="S63" t="s">
        <v>393</v>
      </c>
      <c r="T63" t="s">
        <v>376</v>
      </c>
      <c r="U63" t="s">
        <v>755</v>
      </c>
      <c r="V63" t="s">
        <v>755</v>
      </c>
      <c r="W63" t="s">
        <v>376</v>
      </c>
      <c r="X63" t="s">
        <v>755</v>
      </c>
      <c r="Y63" t="s">
        <v>393</v>
      </c>
      <c r="Z63" t="s">
        <v>393</v>
      </c>
      <c r="AA63" t="s">
        <v>393</v>
      </c>
      <c r="AB63" t="s">
        <v>376</v>
      </c>
      <c r="AC63" t="s">
        <v>393</v>
      </c>
      <c r="AD63" t="s">
        <v>393</v>
      </c>
      <c r="AE63" t="s">
        <v>393</v>
      </c>
      <c r="AF63" t="s">
        <v>393</v>
      </c>
      <c r="AG63" t="s">
        <v>393</v>
      </c>
      <c r="AH63" t="s">
        <v>393</v>
      </c>
      <c r="AI63" t="s">
        <v>393</v>
      </c>
      <c r="AJ63" t="s">
        <v>393</v>
      </c>
      <c r="AK63" s="49">
        <v>0.05</v>
      </c>
      <c r="AL63">
        <v>20</v>
      </c>
      <c r="AM63" t="s">
        <v>393</v>
      </c>
      <c r="AN63" t="s">
        <v>393</v>
      </c>
      <c r="AO63" t="s">
        <v>393</v>
      </c>
      <c r="AP63" t="s">
        <v>805</v>
      </c>
      <c r="AQ63">
        <v>302240853</v>
      </c>
      <c r="AR63" t="s">
        <v>393</v>
      </c>
      <c r="AS63" t="s">
        <v>393</v>
      </c>
      <c r="AT63" t="s">
        <v>393</v>
      </c>
      <c r="AU63" t="s">
        <v>393</v>
      </c>
      <c r="AV63" t="s">
        <v>393</v>
      </c>
      <c r="AW63" t="s">
        <v>376</v>
      </c>
      <c r="AX63" t="s">
        <v>393</v>
      </c>
      <c r="AY63" t="s">
        <v>393</v>
      </c>
      <c r="AZ63" s="30" t="s">
        <v>806</v>
      </c>
      <c r="BA63">
        <v>84577676</v>
      </c>
      <c r="BB63" t="s">
        <v>376</v>
      </c>
      <c r="BC63" t="s">
        <v>376</v>
      </c>
      <c r="BD63" t="s">
        <v>376</v>
      </c>
      <c r="BE63" t="s">
        <v>376</v>
      </c>
      <c r="BF63" t="s">
        <v>376</v>
      </c>
      <c r="BG63" t="s">
        <v>376</v>
      </c>
      <c r="BH63" t="s">
        <v>376</v>
      </c>
      <c r="BI63" t="s">
        <v>376</v>
      </c>
      <c r="BJ63" t="s">
        <v>376</v>
      </c>
      <c r="BK63" t="s">
        <v>376</v>
      </c>
      <c r="BL63" t="s">
        <v>376</v>
      </c>
      <c r="BM63" t="s">
        <v>376</v>
      </c>
      <c r="BN63" t="s">
        <v>376</v>
      </c>
      <c r="BO63" t="s">
        <v>376</v>
      </c>
      <c r="BP63" t="s">
        <v>376</v>
      </c>
      <c r="BQ63" t="s">
        <v>376</v>
      </c>
      <c r="BR63" t="s">
        <v>376</v>
      </c>
      <c r="BS63" t="s">
        <v>376</v>
      </c>
      <c r="BT63" t="s">
        <v>376</v>
      </c>
      <c r="BU63" t="s">
        <v>376</v>
      </c>
      <c r="BV63" t="s">
        <v>376</v>
      </c>
      <c r="BW63" t="s">
        <v>376</v>
      </c>
      <c r="BX63" t="s">
        <v>376</v>
      </c>
      <c r="BY63" t="s">
        <v>376</v>
      </c>
      <c r="BZ63" t="s">
        <v>376</v>
      </c>
      <c r="CA63" t="s">
        <v>376</v>
      </c>
      <c r="CB63" t="s">
        <v>376</v>
      </c>
      <c r="CC63" t="s">
        <v>376</v>
      </c>
      <c r="CD63" t="s">
        <v>376</v>
      </c>
      <c r="CE63" t="s">
        <v>376</v>
      </c>
      <c r="CF63" t="s">
        <v>376</v>
      </c>
      <c r="CG63" t="s">
        <v>376</v>
      </c>
      <c r="CH63" t="s">
        <v>376</v>
      </c>
      <c r="CI63" t="s">
        <v>376</v>
      </c>
      <c r="CJ63" t="s">
        <v>376</v>
      </c>
      <c r="CK63" t="s">
        <v>376</v>
      </c>
      <c r="CL63" t="s">
        <v>376</v>
      </c>
      <c r="CM63" t="s">
        <v>376</v>
      </c>
      <c r="CN63" t="s">
        <v>376</v>
      </c>
      <c r="CO63" t="s">
        <v>376</v>
      </c>
      <c r="CP63" t="s">
        <v>376</v>
      </c>
      <c r="CQ63" t="s">
        <v>376</v>
      </c>
      <c r="CR63" t="s">
        <v>376</v>
      </c>
      <c r="CS63" t="s">
        <v>376</v>
      </c>
      <c r="CT63" t="s">
        <v>376</v>
      </c>
      <c r="CU63" t="s">
        <v>376</v>
      </c>
      <c r="CV63" t="s">
        <v>376</v>
      </c>
      <c r="CW63" t="s">
        <v>376</v>
      </c>
      <c r="CX63" t="s">
        <v>376</v>
      </c>
      <c r="CY63" t="s">
        <v>376</v>
      </c>
      <c r="CZ63" t="s">
        <v>376</v>
      </c>
      <c r="DA63" t="s">
        <v>376</v>
      </c>
      <c r="DB63" t="s">
        <v>376</v>
      </c>
      <c r="DC63" t="s">
        <v>376</v>
      </c>
      <c r="DD63" t="s">
        <v>376</v>
      </c>
      <c r="DE63" t="s">
        <v>376</v>
      </c>
      <c r="DF63" t="s">
        <v>376</v>
      </c>
      <c r="DG63" t="s">
        <v>376</v>
      </c>
      <c r="DH63" t="s">
        <v>376</v>
      </c>
      <c r="DI63" t="s">
        <v>376</v>
      </c>
      <c r="DJ63" t="s">
        <v>376</v>
      </c>
      <c r="DK63" t="s">
        <v>376</v>
      </c>
      <c r="DL63" t="s">
        <v>376</v>
      </c>
      <c r="DM63" t="s">
        <v>376</v>
      </c>
      <c r="DN63" t="s">
        <v>376</v>
      </c>
      <c r="DO63" t="s">
        <v>376</v>
      </c>
      <c r="DP63" t="s">
        <v>376</v>
      </c>
      <c r="DQ63" t="s">
        <v>376</v>
      </c>
      <c r="DR63" t="s">
        <v>376</v>
      </c>
      <c r="DS63" t="s">
        <v>376</v>
      </c>
      <c r="DT63" t="s">
        <v>376</v>
      </c>
      <c r="DU63" t="s">
        <v>376</v>
      </c>
      <c r="DV63" t="s">
        <v>376</v>
      </c>
      <c r="DW63" t="s">
        <v>376</v>
      </c>
      <c r="DX63" t="s">
        <v>376</v>
      </c>
      <c r="DY63" t="s">
        <v>376</v>
      </c>
      <c r="DZ63" t="s">
        <v>376</v>
      </c>
      <c r="EA63" t="s">
        <v>376</v>
      </c>
      <c r="EB63" t="s">
        <v>376</v>
      </c>
      <c r="EC63" t="s">
        <v>376</v>
      </c>
      <c r="ED63" t="s">
        <v>376</v>
      </c>
      <c r="EE63" t="s">
        <v>376</v>
      </c>
      <c r="EF63" t="s">
        <v>376</v>
      </c>
      <c r="EG63" t="s">
        <v>376</v>
      </c>
      <c r="EH63" t="s">
        <v>807</v>
      </c>
      <c r="EI63" t="s">
        <v>382</v>
      </c>
      <c r="EJ63" s="8">
        <v>2017</v>
      </c>
      <c r="EK63" t="s">
        <v>393</v>
      </c>
      <c r="EL63" t="s">
        <v>385</v>
      </c>
      <c r="EM63" t="s">
        <v>457</v>
      </c>
      <c r="EN63" t="s">
        <v>393</v>
      </c>
      <c r="EO63" t="s">
        <v>376</v>
      </c>
      <c r="EP63" t="s">
        <v>393</v>
      </c>
      <c r="EQ63" t="s">
        <v>393</v>
      </c>
      <c r="ER63" t="s">
        <v>393</v>
      </c>
      <c r="ES63" t="s">
        <v>376</v>
      </c>
      <c r="ET63" t="s">
        <v>376</v>
      </c>
      <c r="EU63" t="s">
        <v>393</v>
      </c>
      <c r="EV63" t="s">
        <v>393</v>
      </c>
      <c r="EW63" t="s">
        <v>393</v>
      </c>
      <c r="EX63" t="s">
        <v>376</v>
      </c>
      <c r="EY63" t="s">
        <v>376</v>
      </c>
      <c r="EZ63" t="s">
        <v>376</v>
      </c>
      <c r="FA63" t="s">
        <v>376</v>
      </c>
      <c r="FB63" t="s">
        <v>376</v>
      </c>
      <c r="FC63" t="s">
        <v>376</v>
      </c>
      <c r="FD63" t="s">
        <v>376</v>
      </c>
      <c r="FE63" t="s">
        <v>376</v>
      </c>
      <c r="FF63" t="s">
        <v>376</v>
      </c>
      <c r="FG63" t="s">
        <v>376</v>
      </c>
      <c r="FH63" t="s">
        <v>376</v>
      </c>
      <c r="FI63" t="s">
        <v>376</v>
      </c>
      <c r="FJ63" t="s">
        <v>376</v>
      </c>
      <c r="FK63" t="s">
        <v>376</v>
      </c>
      <c r="FL63" t="s">
        <v>376</v>
      </c>
      <c r="FM63" t="s">
        <v>376</v>
      </c>
      <c r="FN63" t="s">
        <v>376</v>
      </c>
      <c r="FO63" t="s">
        <v>376</v>
      </c>
      <c r="FP63" t="s">
        <v>376</v>
      </c>
      <c r="FQ63" t="s">
        <v>376</v>
      </c>
      <c r="FR63" t="s">
        <v>376</v>
      </c>
      <c r="FS63" t="s">
        <v>376</v>
      </c>
      <c r="FT63" t="s">
        <v>376</v>
      </c>
      <c r="FU63" t="s">
        <v>376</v>
      </c>
      <c r="FV63" t="s">
        <v>376</v>
      </c>
      <c r="FW63" t="s">
        <v>376</v>
      </c>
      <c r="FX63" t="s">
        <v>376</v>
      </c>
      <c r="FY63" t="s">
        <v>376</v>
      </c>
      <c r="FZ63" t="s">
        <v>376</v>
      </c>
      <c r="GA63" t="s">
        <v>376</v>
      </c>
      <c r="GB63" t="s">
        <v>376</v>
      </c>
      <c r="GC63" t="s">
        <v>376</v>
      </c>
      <c r="GD63" t="s">
        <v>376</v>
      </c>
      <c r="GE63" t="s">
        <v>376</v>
      </c>
      <c r="GF63" t="s">
        <v>376</v>
      </c>
      <c r="GG63" t="s">
        <v>376</v>
      </c>
      <c r="GH63" t="s">
        <v>376</v>
      </c>
      <c r="GI63" t="s">
        <v>376</v>
      </c>
      <c r="GJ63" t="s">
        <v>376</v>
      </c>
      <c r="GK63" t="s">
        <v>376</v>
      </c>
      <c r="GL63" t="s">
        <v>376</v>
      </c>
      <c r="GM63" t="s">
        <v>376</v>
      </c>
      <c r="GN63" t="s">
        <v>376</v>
      </c>
      <c r="GO63" t="s">
        <v>376</v>
      </c>
      <c r="GP63" t="s">
        <v>376</v>
      </c>
      <c r="GQ63" t="s">
        <v>376</v>
      </c>
      <c r="GR63" t="s">
        <v>376</v>
      </c>
      <c r="GS63" t="s">
        <v>376</v>
      </c>
      <c r="GT63" t="s">
        <v>376</v>
      </c>
      <c r="GU63" t="s">
        <v>376</v>
      </c>
      <c r="GV63" t="s">
        <v>376</v>
      </c>
      <c r="GW63" t="s">
        <v>376</v>
      </c>
      <c r="GX63" t="s">
        <v>376</v>
      </c>
      <c r="GY63" t="s">
        <v>376</v>
      </c>
      <c r="GZ63" t="s">
        <v>376</v>
      </c>
      <c r="HA63" t="s">
        <v>376</v>
      </c>
      <c r="HB63" t="s">
        <v>376</v>
      </c>
      <c r="HC63" t="s">
        <v>376</v>
      </c>
      <c r="HD63" t="s">
        <v>376</v>
      </c>
      <c r="HE63" t="s">
        <v>376</v>
      </c>
      <c r="HF63" t="s">
        <v>376</v>
      </c>
      <c r="HG63" t="s">
        <v>376</v>
      </c>
      <c r="HH63" t="s">
        <v>376</v>
      </c>
      <c r="HI63" t="s">
        <v>376</v>
      </c>
      <c r="HJ63" t="s">
        <v>376</v>
      </c>
      <c r="HK63" t="s">
        <v>376</v>
      </c>
      <c r="HL63" t="s">
        <v>376</v>
      </c>
      <c r="HM63" t="s">
        <v>376</v>
      </c>
      <c r="HN63" t="s">
        <v>376</v>
      </c>
      <c r="HO63" t="s">
        <v>376</v>
      </c>
      <c r="HP63" t="s">
        <v>376</v>
      </c>
      <c r="HQ63" t="s">
        <v>376</v>
      </c>
      <c r="HR63" t="s">
        <v>376</v>
      </c>
      <c r="HS63" t="s">
        <v>376</v>
      </c>
      <c r="HT63" t="s">
        <v>376</v>
      </c>
      <c r="HU63" t="s">
        <v>376</v>
      </c>
      <c r="HV63" t="s">
        <v>376</v>
      </c>
      <c r="HW63" t="s">
        <v>376</v>
      </c>
      <c r="HX63" t="s">
        <v>376</v>
      </c>
      <c r="HY63" t="s">
        <v>376</v>
      </c>
      <c r="HZ63" t="s">
        <v>376</v>
      </c>
      <c r="IA63" t="s">
        <v>376</v>
      </c>
      <c r="IB63" t="s">
        <v>376</v>
      </c>
      <c r="IC63" t="s">
        <v>376</v>
      </c>
      <c r="ID63" t="s">
        <v>376</v>
      </c>
      <c r="IE63" t="s">
        <v>376</v>
      </c>
      <c r="IF63" t="s">
        <v>376</v>
      </c>
      <c r="IG63" t="s">
        <v>376</v>
      </c>
      <c r="IH63" t="s">
        <v>376</v>
      </c>
      <c r="II63" t="s">
        <v>376</v>
      </c>
      <c r="IJ63" t="s">
        <v>376</v>
      </c>
      <c r="IK63" t="s">
        <v>376</v>
      </c>
      <c r="IL63" t="s">
        <v>376</v>
      </c>
      <c r="IM63" t="s">
        <v>376</v>
      </c>
      <c r="IN63" t="s">
        <v>376</v>
      </c>
      <c r="IO63" t="s">
        <v>376</v>
      </c>
      <c r="IP63" t="s">
        <v>376</v>
      </c>
      <c r="IQ63" t="s">
        <v>376</v>
      </c>
      <c r="IR63" t="s">
        <v>376</v>
      </c>
      <c r="IS63" t="s">
        <v>376</v>
      </c>
      <c r="IT63" t="s">
        <v>376</v>
      </c>
      <c r="IU63" t="s">
        <v>376</v>
      </c>
      <c r="IV63" t="s">
        <v>376</v>
      </c>
      <c r="IW63" t="s">
        <v>376</v>
      </c>
      <c r="IX63" t="s">
        <v>376</v>
      </c>
      <c r="IY63" t="s">
        <v>376</v>
      </c>
      <c r="IZ63" t="s">
        <v>376</v>
      </c>
      <c r="JA63" t="s">
        <v>376</v>
      </c>
      <c r="JB63" t="s">
        <v>376</v>
      </c>
      <c r="JC63" t="s">
        <v>376</v>
      </c>
      <c r="JD63" t="s">
        <v>376</v>
      </c>
      <c r="JE63" t="s">
        <v>376</v>
      </c>
      <c r="JF63" s="8">
        <f>AVERAGE(Tabla2[[#This Row],[Año]])</f>
        <v>2017</v>
      </c>
      <c r="JG63" s="8" t="s">
        <v>376</v>
      </c>
      <c r="JH63" s="8">
        <v>1</v>
      </c>
    </row>
    <row r="64" spans="1:268" x14ac:dyDescent="0.35">
      <c r="A64" s="33">
        <v>51</v>
      </c>
      <c r="B64" t="s">
        <v>328</v>
      </c>
      <c r="C64" t="s">
        <v>360</v>
      </c>
      <c r="D64" s="22">
        <v>109140122</v>
      </c>
      <c r="E64" t="s">
        <v>376</v>
      </c>
      <c r="F64" t="s">
        <v>376</v>
      </c>
      <c r="G64" t="s">
        <v>808</v>
      </c>
      <c r="H64" t="s">
        <v>750</v>
      </c>
      <c r="I64" t="s">
        <v>809</v>
      </c>
      <c r="J64" t="s">
        <v>810</v>
      </c>
      <c r="K64" t="s">
        <v>811</v>
      </c>
      <c r="L64" t="s">
        <v>376</v>
      </c>
      <c r="M64" t="s">
        <v>812</v>
      </c>
      <c r="N64" t="s">
        <v>376</v>
      </c>
      <c r="O64" t="s">
        <v>813</v>
      </c>
      <c r="P64">
        <v>83259356</v>
      </c>
      <c r="Q64" s="30" t="s">
        <v>814</v>
      </c>
      <c r="R64" t="s">
        <v>393</v>
      </c>
      <c r="S64" t="s">
        <v>393</v>
      </c>
      <c r="T64" t="s">
        <v>376</v>
      </c>
      <c r="U64" t="s">
        <v>755</v>
      </c>
      <c r="V64" t="s">
        <v>755</v>
      </c>
      <c r="W64" t="s">
        <v>376</v>
      </c>
      <c r="X64" t="s">
        <v>755</v>
      </c>
      <c r="Y64" t="s">
        <v>393</v>
      </c>
      <c r="Z64" t="s">
        <v>393</v>
      </c>
      <c r="AA64" t="s">
        <v>393</v>
      </c>
      <c r="AB64" t="s">
        <v>376</v>
      </c>
      <c r="AC64" t="s">
        <v>393</v>
      </c>
      <c r="AD64" t="s">
        <v>393</v>
      </c>
      <c r="AE64" t="s">
        <v>393</v>
      </c>
      <c r="AF64" t="s">
        <v>393</v>
      </c>
      <c r="AG64" t="s">
        <v>393</v>
      </c>
      <c r="AH64" s="31" t="s">
        <v>420</v>
      </c>
      <c r="AI64" s="31" t="s">
        <v>420</v>
      </c>
      <c r="AJ64" t="s">
        <v>393</v>
      </c>
      <c r="AK64" s="49">
        <v>0</v>
      </c>
      <c r="AL64">
        <v>19</v>
      </c>
      <c r="AM64" t="s">
        <v>378</v>
      </c>
      <c r="AN64" t="s">
        <v>378</v>
      </c>
      <c r="AO64" t="s">
        <v>393</v>
      </c>
      <c r="AP64" t="s">
        <v>815</v>
      </c>
      <c r="AQ64">
        <v>110330399</v>
      </c>
      <c r="AR64" t="s">
        <v>393</v>
      </c>
      <c r="AS64" t="s">
        <v>393</v>
      </c>
      <c r="AT64" t="s">
        <v>393</v>
      </c>
      <c r="AU64" t="s">
        <v>393</v>
      </c>
      <c r="AV64" t="s">
        <v>393</v>
      </c>
      <c r="AW64" t="s">
        <v>376</v>
      </c>
      <c r="AX64" t="s">
        <v>393</v>
      </c>
      <c r="AY64" t="s">
        <v>393</v>
      </c>
      <c r="AZ64" s="30" t="s">
        <v>816</v>
      </c>
      <c r="BA64">
        <v>85505494</v>
      </c>
      <c r="BB64" t="s">
        <v>376</v>
      </c>
      <c r="BC64" t="s">
        <v>376</v>
      </c>
      <c r="BD64" t="s">
        <v>376</v>
      </c>
      <c r="BE64" t="s">
        <v>376</v>
      </c>
      <c r="BF64" t="s">
        <v>376</v>
      </c>
      <c r="BG64" t="s">
        <v>376</v>
      </c>
      <c r="BH64" t="s">
        <v>376</v>
      </c>
      <c r="BI64" t="s">
        <v>376</v>
      </c>
      <c r="BJ64" t="s">
        <v>376</v>
      </c>
      <c r="BK64" t="s">
        <v>376</v>
      </c>
      <c r="BL64" t="s">
        <v>376</v>
      </c>
      <c r="BM64" t="s">
        <v>376</v>
      </c>
      <c r="BN64" t="s">
        <v>376</v>
      </c>
      <c r="BO64" t="s">
        <v>376</v>
      </c>
      <c r="BP64" t="s">
        <v>376</v>
      </c>
      <c r="BQ64" t="s">
        <v>376</v>
      </c>
      <c r="BR64" t="s">
        <v>376</v>
      </c>
      <c r="BS64" t="s">
        <v>376</v>
      </c>
      <c r="BT64" t="s">
        <v>376</v>
      </c>
      <c r="BU64" t="s">
        <v>376</v>
      </c>
      <c r="BV64" t="s">
        <v>376</v>
      </c>
      <c r="BW64" t="s">
        <v>376</v>
      </c>
      <c r="BX64" t="s">
        <v>376</v>
      </c>
      <c r="BY64" t="s">
        <v>376</v>
      </c>
      <c r="BZ64" t="s">
        <v>376</v>
      </c>
      <c r="CA64" t="s">
        <v>376</v>
      </c>
      <c r="CB64" t="s">
        <v>376</v>
      </c>
      <c r="CC64" t="s">
        <v>376</v>
      </c>
      <c r="CD64" t="s">
        <v>376</v>
      </c>
      <c r="CE64" t="s">
        <v>376</v>
      </c>
      <c r="CF64" t="s">
        <v>376</v>
      </c>
      <c r="CG64" t="s">
        <v>376</v>
      </c>
      <c r="CH64" t="s">
        <v>376</v>
      </c>
      <c r="CI64" t="s">
        <v>376</v>
      </c>
      <c r="CJ64" t="s">
        <v>376</v>
      </c>
      <c r="CK64" t="s">
        <v>376</v>
      </c>
      <c r="CL64" t="s">
        <v>376</v>
      </c>
      <c r="CM64" t="s">
        <v>376</v>
      </c>
      <c r="CN64" t="s">
        <v>376</v>
      </c>
      <c r="CO64" t="s">
        <v>376</v>
      </c>
      <c r="CP64" t="s">
        <v>376</v>
      </c>
      <c r="CQ64" t="s">
        <v>376</v>
      </c>
      <c r="CR64" t="s">
        <v>376</v>
      </c>
      <c r="CS64" t="s">
        <v>376</v>
      </c>
      <c r="CT64" t="s">
        <v>376</v>
      </c>
      <c r="CU64" t="s">
        <v>376</v>
      </c>
      <c r="CV64" t="s">
        <v>376</v>
      </c>
      <c r="CW64" t="s">
        <v>376</v>
      </c>
      <c r="CX64" t="s">
        <v>376</v>
      </c>
      <c r="CY64" t="s">
        <v>376</v>
      </c>
      <c r="CZ64" t="s">
        <v>376</v>
      </c>
      <c r="DA64" t="s">
        <v>376</v>
      </c>
      <c r="DB64" t="s">
        <v>376</v>
      </c>
      <c r="DC64" t="s">
        <v>376</v>
      </c>
      <c r="DD64" t="s">
        <v>376</v>
      </c>
      <c r="DE64" t="s">
        <v>376</v>
      </c>
      <c r="DF64" t="s">
        <v>376</v>
      </c>
      <c r="DG64" t="s">
        <v>376</v>
      </c>
      <c r="DH64" t="s">
        <v>376</v>
      </c>
      <c r="DI64" t="s">
        <v>376</v>
      </c>
      <c r="DJ64" t="s">
        <v>376</v>
      </c>
      <c r="DK64" t="s">
        <v>376</v>
      </c>
      <c r="DL64" t="s">
        <v>376</v>
      </c>
      <c r="DM64" t="s">
        <v>376</v>
      </c>
      <c r="DN64" t="s">
        <v>376</v>
      </c>
      <c r="DO64" t="s">
        <v>376</v>
      </c>
      <c r="DP64" t="s">
        <v>376</v>
      </c>
      <c r="DQ64" t="s">
        <v>376</v>
      </c>
      <c r="DR64" t="s">
        <v>376</v>
      </c>
      <c r="DS64" t="s">
        <v>376</v>
      </c>
      <c r="DT64" t="s">
        <v>376</v>
      </c>
      <c r="DU64" t="s">
        <v>376</v>
      </c>
      <c r="DV64" t="s">
        <v>376</v>
      </c>
      <c r="DW64" t="s">
        <v>376</v>
      </c>
      <c r="DX64" t="s">
        <v>376</v>
      </c>
      <c r="DY64" t="s">
        <v>376</v>
      </c>
      <c r="DZ64" t="s">
        <v>376</v>
      </c>
      <c r="EA64" t="s">
        <v>376</v>
      </c>
      <c r="EB64" t="s">
        <v>376</v>
      </c>
      <c r="EC64" t="s">
        <v>376</v>
      </c>
      <c r="ED64" t="s">
        <v>376</v>
      </c>
      <c r="EE64" t="s">
        <v>376</v>
      </c>
      <c r="EF64" t="s">
        <v>376</v>
      </c>
      <c r="EG64" t="s">
        <v>376</v>
      </c>
      <c r="EH64" s="28" t="s">
        <v>817</v>
      </c>
      <c r="EI64" s="28" t="s">
        <v>382</v>
      </c>
      <c r="EJ64" s="36">
        <v>2023</v>
      </c>
      <c r="EK64" s="28" t="s">
        <v>401</v>
      </c>
      <c r="EL64" s="28" t="s">
        <v>385</v>
      </c>
      <c r="EM64" s="28" t="s">
        <v>457</v>
      </c>
      <c r="EN64" s="28" t="s">
        <v>401</v>
      </c>
      <c r="EO64" s="28" t="s">
        <v>376</v>
      </c>
      <c r="EP64" s="28" t="s">
        <v>401</v>
      </c>
      <c r="EQ64" s="28" t="s">
        <v>401</v>
      </c>
      <c r="ER64" s="28" t="s">
        <v>401</v>
      </c>
      <c r="ES64" s="28" t="s">
        <v>376</v>
      </c>
      <c r="ET64" s="28" t="s">
        <v>376</v>
      </c>
      <c r="EU64" s="28" t="s">
        <v>393</v>
      </c>
      <c r="EV64" s="28" t="s">
        <v>401</v>
      </c>
      <c r="EW64" s="28" t="s">
        <v>401</v>
      </c>
      <c r="EX64" t="s">
        <v>818</v>
      </c>
      <c r="EY64" t="s">
        <v>787</v>
      </c>
      <c r="EZ64">
        <v>2018</v>
      </c>
      <c r="FA64" t="s">
        <v>393</v>
      </c>
      <c r="FB64" t="s">
        <v>385</v>
      </c>
      <c r="FC64" t="s">
        <v>538</v>
      </c>
      <c r="FD64" t="s">
        <v>393</v>
      </c>
      <c r="FE64" t="s">
        <v>376</v>
      </c>
      <c r="FF64" t="s">
        <v>393</v>
      </c>
      <c r="FG64" t="s">
        <v>393</v>
      </c>
      <c r="FH64" t="s">
        <v>376</v>
      </c>
      <c r="FI64" t="s">
        <v>393</v>
      </c>
      <c r="FJ64" t="s">
        <v>393</v>
      </c>
      <c r="FK64" t="s">
        <v>393</v>
      </c>
      <c r="FL64" t="s">
        <v>393</v>
      </c>
      <c r="FM64" t="s">
        <v>401</v>
      </c>
      <c r="FN64" t="s">
        <v>819</v>
      </c>
      <c r="FO64" t="s">
        <v>787</v>
      </c>
      <c r="FP64">
        <v>2016</v>
      </c>
      <c r="FQ64" t="s">
        <v>393</v>
      </c>
      <c r="FR64" t="s">
        <v>532</v>
      </c>
      <c r="FS64" t="s">
        <v>533</v>
      </c>
      <c r="FT64" t="s">
        <v>393</v>
      </c>
      <c r="FU64" t="s">
        <v>393</v>
      </c>
      <c r="FV64" t="s">
        <v>393</v>
      </c>
      <c r="FW64" t="s">
        <v>393</v>
      </c>
      <c r="FX64" t="s">
        <v>376</v>
      </c>
      <c r="FY64" t="s">
        <v>393</v>
      </c>
      <c r="FZ64" t="s">
        <v>393</v>
      </c>
      <c r="GA64" t="s">
        <v>393</v>
      </c>
      <c r="GB64" t="s">
        <v>393</v>
      </c>
      <c r="GC64" t="s">
        <v>401</v>
      </c>
      <c r="GD64" t="s">
        <v>820</v>
      </c>
      <c r="GE64" t="s">
        <v>787</v>
      </c>
      <c r="GF64">
        <v>2016</v>
      </c>
      <c r="GG64" t="s">
        <v>393</v>
      </c>
      <c r="GH64" t="s">
        <v>385</v>
      </c>
      <c r="GI64" t="s">
        <v>538</v>
      </c>
      <c r="GJ64" t="s">
        <v>393</v>
      </c>
      <c r="GK64" t="s">
        <v>393</v>
      </c>
      <c r="GL64" t="s">
        <v>393</v>
      </c>
      <c r="GM64" t="s">
        <v>393</v>
      </c>
      <c r="GN64" t="s">
        <v>376</v>
      </c>
      <c r="GO64" t="s">
        <v>393</v>
      </c>
      <c r="GP64" t="s">
        <v>393</v>
      </c>
      <c r="GQ64" t="s">
        <v>393</v>
      </c>
      <c r="GR64" t="s">
        <v>393</v>
      </c>
      <c r="GS64" t="s">
        <v>401</v>
      </c>
      <c r="GT64" t="s">
        <v>376</v>
      </c>
      <c r="GU64" t="s">
        <v>376</v>
      </c>
      <c r="GV64" t="s">
        <v>376</v>
      </c>
      <c r="GW64" t="s">
        <v>376</v>
      </c>
      <c r="GX64" t="s">
        <v>376</v>
      </c>
      <c r="GY64" t="s">
        <v>376</v>
      </c>
      <c r="GZ64" t="s">
        <v>376</v>
      </c>
      <c r="HA64" t="s">
        <v>376</v>
      </c>
      <c r="HB64" t="s">
        <v>376</v>
      </c>
      <c r="HC64" t="s">
        <v>376</v>
      </c>
      <c r="HD64" t="s">
        <v>376</v>
      </c>
      <c r="HE64" t="s">
        <v>376</v>
      </c>
      <c r="HF64" t="s">
        <v>376</v>
      </c>
      <c r="HG64" t="s">
        <v>376</v>
      </c>
      <c r="HH64" t="s">
        <v>376</v>
      </c>
      <c r="HI64" t="s">
        <v>376</v>
      </c>
      <c r="HJ64" t="s">
        <v>376</v>
      </c>
      <c r="HK64" t="s">
        <v>376</v>
      </c>
      <c r="HL64" t="s">
        <v>376</v>
      </c>
      <c r="HM64" t="s">
        <v>376</v>
      </c>
      <c r="HN64" t="s">
        <v>376</v>
      </c>
      <c r="HO64" t="s">
        <v>376</v>
      </c>
      <c r="HP64" t="s">
        <v>376</v>
      </c>
      <c r="HQ64" t="s">
        <v>376</v>
      </c>
      <c r="HR64" t="s">
        <v>376</v>
      </c>
      <c r="HS64" t="s">
        <v>376</v>
      </c>
      <c r="HT64" t="s">
        <v>376</v>
      </c>
      <c r="HU64" t="s">
        <v>376</v>
      </c>
      <c r="HV64" t="s">
        <v>376</v>
      </c>
      <c r="HW64" t="s">
        <v>376</v>
      </c>
      <c r="HX64" t="s">
        <v>376</v>
      </c>
      <c r="HY64" t="s">
        <v>376</v>
      </c>
      <c r="HZ64" t="s">
        <v>376</v>
      </c>
      <c r="IA64" t="s">
        <v>376</v>
      </c>
      <c r="IB64" t="s">
        <v>376</v>
      </c>
      <c r="IC64" t="s">
        <v>376</v>
      </c>
      <c r="ID64" t="s">
        <v>376</v>
      </c>
      <c r="IE64" t="s">
        <v>376</v>
      </c>
      <c r="IF64" t="s">
        <v>376</v>
      </c>
      <c r="IG64" t="s">
        <v>376</v>
      </c>
      <c r="IH64" t="s">
        <v>376</v>
      </c>
      <c r="II64" t="s">
        <v>376</v>
      </c>
      <c r="IJ64" t="s">
        <v>376</v>
      </c>
      <c r="IK64" t="s">
        <v>376</v>
      </c>
      <c r="IL64" t="s">
        <v>376</v>
      </c>
      <c r="IM64" t="s">
        <v>376</v>
      </c>
      <c r="IN64" t="s">
        <v>376</v>
      </c>
      <c r="IO64" t="s">
        <v>376</v>
      </c>
      <c r="IP64" t="s">
        <v>376</v>
      </c>
      <c r="IQ64" t="s">
        <v>376</v>
      </c>
      <c r="IR64" t="s">
        <v>376</v>
      </c>
      <c r="IS64" t="s">
        <v>376</v>
      </c>
      <c r="IT64" t="s">
        <v>376</v>
      </c>
      <c r="IU64" t="s">
        <v>376</v>
      </c>
      <c r="IV64" t="s">
        <v>376</v>
      </c>
      <c r="IW64" t="s">
        <v>376</v>
      </c>
      <c r="IX64" t="s">
        <v>376</v>
      </c>
      <c r="IY64" t="s">
        <v>376</v>
      </c>
      <c r="IZ64" t="s">
        <v>376</v>
      </c>
      <c r="JA64" t="s">
        <v>376</v>
      </c>
      <c r="JB64" t="s">
        <v>376</v>
      </c>
      <c r="JC64" t="s">
        <v>376</v>
      </c>
      <c r="JD64" t="s">
        <v>376</v>
      </c>
      <c r="JE64" t="s">
        <v>376</v>
      </c>
      <c r="JF64" s="8">
        <f>AVERAGE(Tabla2[[#This Row],[Año]])</f>
        <v>2023</v>
      </c>
      <c r="JG64" s="34">
        <f>AVERAGE(Tabla2[[#This Row],[Año 2]],Tabla2[[#This Row],[Año 3]],Tabla2[[#This Row],[Año 4]])</f>
        <v>2016.6666666666667</v>
      </c>
      <c r="JH64" s="8">
        <v>4</v>
      </c>
    </row>
    <row r="65" spans="1:268" x14ac:dyDescent="0.35">
      <c r="A65" s="33">
        <v>52</v>
      </c>
      <c r="B65" t="s">
        <v>329</v>
      </c>
      <c r="C65" t="s">
        <v>360</v>
      </c>
      <c r="D65">
        <v>601340075</v>
      </c>
      <c r="E65" t="s">
        <v>376</v>
      </c>
      <c r="F65" t="s">
        <v>376</v>
      </c>
      <c r="G65" t="s">
        <v>821</v>
      </c>
      <c r="H65" t="s">
        <v>750</v>
      </c>
      <c r="I65" t="s">
        <v>376</v>
      </c>
      <c r="J65" t="s">
        <v>376</v>
      </c>
      <c r="K65" t="s">
        <v>376</v>
      </c>
      <c r="L65" t="s">
        <v>376</v>
      </c>
      <c r="M65" t="s">
        <v>751</v>
      </c>
      <c r="N65" t="s">
        <v>822</v>
      </c>
      <c r="O65" t="s">
        <v>823</v>
      </c>
      <c r="P65" t="s">
        <v>824</v>
      </c>
      <c r="Q65" s="30" t="s">
        <v>825</v>
      </c>
      <c r="R65" t="s">
        <v>393</v>
      </c>
      <c r="S65" t="s">
        <v>393</v>
      </c>
      <c r="T65" t="s">
        <v>376</v>
      </c>
      <c r="U65" t="s">
        <v>755</v>
      </c>
      <c r="V65" t="s">
        <v>755</v>
      </c>
      <c r="W65" t="s">
        <v>376</v>
      </c>
      <c r="X65" t="s">
        <v>755</v>
      </c>
      <c r="Y65" t="s">
        <v>393</v>
      </c>
      <c r="Z65" t="s">
        <v>393</v>
      </c>
      <c r="AA65" t="s">
        <v>393</v>
      </c>
      <c r="AB65" t="s">
        <v>376</v>
      </c>
      <c r="AC65" t="s">
        <v>393</v>
      </c>
      <c r="AD65" t="s">
        <v>393</v>
      </c>
      <c r="AE65" t="s">
        <v>393</v>
      </c>
      <c r="AF65" t="s">
        <v>393</v>
      </c>
      <c r="AG65" t="s">
        <v>393</v>
      </c>
      <c r="AH65" t="s">
        <v>393</v>
      </c>
      <c r="AI65" t="s">
        <v>393</v>
      </c>
      <c r="AJ65" t="s">
        <v>393</v>
      </c>
      <c r="AK65" s="49">
        <v>0.1</v>
      </c>
      <c r="AL65">
        <v>20</v>
      </c>
      <c r="AM65" t="s">
        <v>393</v>
      </c>
      <c r="AN65" t="s">
        <v>393</v>
      </c>
      <c r="AO65" t="s">
        <v>393</v>
      </c>
      <c r="AP65" t="s">
        <v>376</v>
      </c>
      <c r="AQ65" t="s">
        <v>376</v>
      </c>
      <c r="AR65" t="s">
        <v>376</v>
      </c>
      <c r="AS65" t="s">
        <v>376</v>
      </c>
      <c r="AT65" t="s">
        <v>376</v>
      </c>
      <c r="AU65" t="s">
        <v>376</v>
      </c>
      <c r="AV65" t="s">
        <v>376</v>
      </c>
      <c r="AW65" t="s">
        <v>376</v>
      </c>
      <c r="AX65" t="s">
        <v>376</v>
      </c>
      <c r="AY65" t="s">
        <v>376</v>
      </c>
      <c r="AZ65" t="s">
        <v>376</v>
      </c>
      <c r="BA65" t="s">
        <v>376</v>
      </c>
      <c r="BB65" t="s">
        <v>376</v>
      </c>
      <c r="BC65" t="s">
        <v>376</v>
      </c>
      <c r="BD65" t="s">
        <v>376</v>
      </c>
      <c r="BE65" t="s">
        <v>376</v>
      </c>
      <c r="BF65" t="s">
        <v>376</v>
      </c>
      <c r="BG65" t="s">
        <v>376</v>
      </c>
      <c r="BH65" t="s">
        <v>376</v>
      </c>
      <c r="BI65" t="s">
        <v>376</v>
      </c>
      <c r="BJ65" t="s">
        <v>376</v>
      </c>
      <c r="BK65" t="s">
        <v>376</v>
      </c>
      <c r="BL65" t="s">
        <v>376</v>
      </c>
      <c r="BM65" t="s">
        <v>376</v>
      </c>
      <c r="BN65" t="s">
        <v>376</v>
      </c>
      <c r="BO65" t="s">
        <v>376</v>
      </c>
      <c r="BP65" t="s">
        <v>376</v>
      </c>
      <c r="BQ65" t="s">
        <v>376</v>
      </c>
      <c r="BR65" t="s">
        <v>376</v>
      </c>
      <c r="BS65" t="s">
        <v>376</v>
      </c>
      <c r="BT65" t="s">
        <v>376</v>
      </c>
      <c r="BU65" t="s">
        <v>376</v>
      </c>
      <c r="BV65" t="s">
        <v>376</v>
      </c>
      <c r="BW65" t="s">
        <v>376</v>
      </c>
      <c r="BX65" t="s">
        <v>376</v>
      </c>
      <c r="BY65" t="s">
        <v>376</v>
      </c>
      <c r="BZ65" t="s">
        <v>376</v>
      </c>
      <c r="CA65" t="s">
        <v>376</v>
      </c>
      <c r="CB65" t="s">
        <v>376</v>
      </c>
      <c r="CC65" t="s">
        <v>376</v>
      </c>
      <c r="CD65" t="s">
        <v>376</v>
      </c>
      <c r="CE65" t="s">
        <v>376</v>
      </c>
      <c r="CF65" t="s">
        <v>376</v>
      </c>
      <c r="CG65" t="s">
        <v>376</v>
      </c>
      <c r="CH65" t="s">
        <v>376</v>
      </c>
      <c r="CI65" t="s">
        <v>376</v>
      </c>
      <c r="CJ65" t="s">
        <v>376</v>
      </c>
      <c r="CK65" t="s">
        <v>376</v>
      </c>
      <c r="CL65" t="s">
        <v>376</v>
      </c>
      <c r="CM65" t="s">
        <v>376</v>
      </c>
      <c r="CN65" t="s">
        <v>376</v>
      </c>
      <c r="CO65" t="s">
        <v>376</v>
      </c>
      <c r="CP65" t="s">
        <v>376</v>
      </c>
      <c r="CQ65" t="s">
        <v>376</v>
      </c>
      <c r="CR65" t="s">
        <v>376</v>
      </c>
      <c r="CS65" t="s">
        <v>376</v>
      </c>
      <c r="CT65" t="s">
        <v>376</v>
      </c>
      <c r="CU65" t="s">
        <v>376</v>
      </c>
      <c r="CV65" t="s">
        <v>376</v>
      </c>
      <c r="CW65" t="s">
        <v>376</v>
      </c>
      <c r="CX65" t="s">
        <v>376</v>
      </c>
      <c r="CY65" t="s">
        <v>376</v>
      </c>
      <c r="CZ65" t="s">
        <v>376</v>
      </c>
      <c r="DA65" t="s">
        <v>376</v>
      </c>
      <c r="DB65" t="s">
        <v>376</v>
      </c>
      <c r="DC65" t="s">
        <v>376</v>
      </c>
      <c r="DD65" t="s">
        <v>376</v>
      </c>
      <c r="DE65" t="s">
        <v>376</v>
      </c>
      <c r="DF65" t="s">
        <v>376</v>
      </c>
      <c r="DG65" t="s">
        <v>376</v>
      </c>
      <c r="DH65" t="s">
        <v>376</v>
      </c>
      <c r="DI65" t="s">
        <v>376</v>
      </c>
      <c r="DJ65" t="s">
        <v>376</v>
      </c>
      <c r="DK65" t="s">
        <v>376</v>
      </c>
      <c r="DL65" t="s">
        <v>376</v>
      </c>
      <c r="DM65" t="s">
        <v>376</v>
      </c>
      <c r="DN65" t="s">
        <v>376</v>
      </c>
      <c r="DO65" t="s">
        <v>376</v>
      </c>
      <c r="DP65" t="s">
        <v>376</v>
      </c>
      <c r="DQ65" t="s">
        <v>376</v>
      </c>
      <c r="DR65" t="s">
        <v>376</v>
      </c>
      <c r="DS65" t="s">
        <v>376</v>
      </c>
      <c r="DT65" t="s">
        <v>376</v>
      </c>
      <c r="DU65" t="s">
        <v>376</v>
      </c>
      <c r="DV65" t="s">
        <v>376</v>
      </c>
      <c r="DW65" t="s">
        <v>376</v>
      </c>
      <c r="DX65" t="s">
        <v>376</v>
      </c>
      <c r="DY65" t="s">
        <v>376</v>
      </c>
      <c r="DZ65" t="s">
        <v>376</v>
      </c>
      <c r="EA65" t="s">
        <v>376</v>
      </c>
      <c r="EB65" t="s">
        <v>376</v>
      </c>
      <c r="EC65" t="s">
        <v>376</v>
      </c>
      <c r="ED65" t="s">
        <v>376</v>
      </c>
      <c r="EE65" t="s">
        <v>376</v>
      </c>
      <c r="EF65" t="s">
        <v>376</v>
      </c>
      <c r="EG65" t="s">
        <v>376</v>
      </c>
      <c r="EH65" t="s">
        <v>826</v>
      </c>
      <c r="EI65" t="s">
        <v>382</v>
      </c>
      <c r="EJ65" s="8">
        <v>2021</v>
      </c>
      <c r="EK65" t="s">
        <v>393</v>
      </c>
      <c r="EL65" t="s">
        <v>385</v>
      </c>
      <c r="EM65" t="s">
        <v>576</v>
      </c>
      <c r="EN65" t="s">
        <v>393</v>
      </c>
      <c r="EO65" t="s">
        <v>376</v>
      </c>
      <c r="EP65" t="s">
        <v>393</v>
      </c>
      <c r="EQ65" t="s">
        <v>393</v>
      </c>
      <c r="ER65" t="s">
        <v>393</v>
      </c>
      <c r="ES65" t="s">
        <v>376</v>
      </c>
      <c r="ET65" t="s">
        <v>376</v>
      </c>
      <c r="EU65" t="s">
        <v>393</v>
      </c>
      <c r="EV65" t="s">
        <v>393</v>
      </c>
      <c r="EW65" t="s">
        <v>393</v>
      </c>
      <c r="EX65" t="s">
        <v>376</v>
      </c>
      <c r="EY65" t="s">
        <v>376</v>
      </c>
      <c r="EZ65" t="s">
        <v>376</v>
      </c>
      <c r="FA65" t="s">
        <v>376</v>
      </c>
      <c r="FB65" t="s">
        <v>376</v>
      </c>
      <c r="FC65" t="s">
        <v>376</v>
      </c>
      <c r="FD65" t="s">
        <v>376</v>
      </c>
      <c r="FE65" t="s">
        <v>376</v>
      </c>
      <c r="FF65" t="s">
        <v>376</v>
      </c>
      <c r="FG65" t="s">
        <v>376</v>
      </c>
      <c r="FH65" t="s">
        <v>376</v>
      </c>
      <c r="FI65" t="s">
        <v>376</v>
      </c>
      <c r="FJ65" t="s">
        <v>376</v>
      </c>
      <c r="FK65" t="s">
        <v>376</v>
      </c>
      <c r="FL65" t="s">
        <v>376</v>
      </c>
      <c r="FM65" t="s">
        <v>376</v>
      </c>
      <c r="FN65" t="s">
        <v>376</v>
      </c>
      <c r="FO65" t="s">
        <v>376</v>
      </c>
      <c r="FP65" t="s">
        <v>376</v>
      </c>
      <c r="FQ65" t="s">
        <v>376</v>
      </c>
      <c r="FR65" t="s">
        <v>376</v>
      </c>
      <c r="FS65" t="s">
        <v>376</v>
      </c>
      <c r="FT65" t="s">
        <v>376</v>
      </c>
      <c r="FU65" t="s">
        <v>376</v>
      </c>
      <c r="FV65" t="s">
        <v>376</v>
      </c>
      <c r="FW65" t="s">
        <v>376</v>
      </c>
      <c r="FX65" t="s">
        <v>376</v>
      </c>
      <c r="FY65" t="s">
        <v>376</v>
      </c>
      <c r="FZ65" t="s">
        <v>376</v>
      </c>
      <c r="GA65" t="s">
        <v>376</v>
      </c>
      <c r="GB65" t="s">
        <v>376</v>
      </c>
      <c r="GC65" t="s">
        <v>376</v>
      </c>
      <c r="GD65" t="s">
        <v>376</v>
      </c>
      <c r="GE65" t="s">
        <v>376</v>
      </c>
      <c r="GF65" t="s">
        <v>376</v>
      </c>
      <c r="GG65" t="s">
        <v>376</v>
      </c>
      <c r="GH65" t="s">
        <v>376</v>
      </c>
      <c r="GI65" t="s">
        <v>376</v>
      </c>
      <c r="GJ65" t="s">
        <v>376</v>
      </c>
      <c r="GK65" t="s">
        <v>376</v>
      </c>
      <c r="GL65" t="s">
        <v>376</v>
      </c>
      <c r="GM65" t="s">
        <v>376</v>
      </c>
      <c r="GN65" t="s">
        <v>376</v>
      </c>
      <c r="GO65" t="s">
        <v>376</v>
      </c>
      <c r="GP65" t="s">
        <v>376</v>
      </c>
      <c r="GQ65" t="s">
        <v>376</v>
      </c>
      <c r="GR65" t="s">
        <v>376</v>
      </c>
      <c r="GS65" t="s">
        <v>376</v>
      </c>
      <c r="GT65" t="s">
        <v>376</v>
      </c>
      <c r="GU65" t="s">
        <v>376</v>
      </c>
      <c r="GV65" t="s">
        <v>376</v>
      </c>
      <c r="GW65" t="s">
        <v>376</v>
      </c>
      <c r="GX65" t="s">
        <v>376</v>
      </c>
      <c r="GY65" t="s">
        <v>376</v>
      </c>
      <c r="GZ65" t="s">
        <v>376</v>
      </c>
      <c r="HA65" t="s">
        <v>376</v>
      </c>
      <c r="HB65" t="s">
        <v>376</v>
      </c>
      <c r="HC65" t="s">
        <v>376</v>
      </c>
      <c r="HD65" t="s">
        <v>376</v>
      </c>
      <c r="HE65" t="s">
        <v>376</v>
      </c>
      <c r="HF65" t="s">
        <v>376</v>
      </c>
      <c r="HG65" t="s">
        <v>376</v>
      </c>
      <c r="HH65" t="s">
        <v>376</v>
      </c>
      <c r="HI65" t="s">
        <v>376</v>
      </c>
      <c r="HJ65" t="s">
        <v>376</v>
      </c>
      <c r="HK65" t="s">
        <v>376</v>
      </c>
      <c r="HL65" t="s">
        <v>376</v>
      </c>
      <c r="HM65" t="s">
        <v>376</v>
      </c>
      <c r="HN65" t="s">
        <v>376</v>
      </c>
      <c r="HO65" t="s">
        <v>376</v>
      </c>
      <c r="HP65" t="s">
        <v>376</v>
      </c>
      <c r="HQ65" t="s">
        <v>376</v>
      </c>
      <c r="HR65" t="s">
        <v>376</v>
      </c>
      <c r="HS65" t="s">
        <v>376</v>
      </c>
      <c r="HT65" t="s">
        <v>376</v>
      </c>
      <c r="HU65" t="s">
        <v>376</v>
      </c>
      <c r="HV65" t="s">
        <v>376</v>
      </c>
      <c r="HW65" t="s">
        <v>376</v>
      </c>
      <c r="HX65" t="s">
        <v>376</v>
      </c>
      <c r="HY65" t="s">
        <v>376</v>
      </c>
      <c r="HZ65" t="s">
        <v>376</v>
      </c>
      <c r="IA65" t="s">
        <v>376</v>
      </c>
      <c r="IB65" t="s">
        <v>376</v>
      </c>
      <c r="IC65" t="s">
        <v>376</v>
      </c>
      <c r="ID65" t="s">
        <v>376</v>
      </c>
      <c r="IE65" t="s">
        <v>376</v>
      </c>
      <c r="IF65" t="s">
        <v>376</v>
      </c>
      <c r="IG65" t="s">
        <v>376</v>
      </c>
      <c r="IH65" t="s">
        <v>376</v>
      </c>
      <c r="II65" t="s">
        <v>376</v>
      </c>
      <c r="IJ65" t="s">
        <v>376</v>
      </c>
      <c r="IK65" t="s">
        <v>376</v>
      </c>
      <c r="IL65" t="s">
        <v>376</v>
      </c>
      <c r="IM65" t="s">
        <v>376</v>
      </c>
      <c r="IN65" t="s">
        <v>376</v>
      </c>
      <c r="IO65" t="s">
        <v>376</v>
      </c>
      <c r="IP65" t="s">
        <v>376</v>
      </c>
      <c r="IQ65" t="s">
        <v>376</v>
      </c>
      <c r="IR65" t="s">
        <v>376</v>
      </c>
      <c r="IS65" t="s">
        <v>376</v>
      </c>
      <c r="IT65" t="s">
        <v>376</v>
      </c>
      <c r="IU65" t="s">
        <v>376</v>
      </c>
      <c r="IV65" t="s">
        <v>376</v>
      </c>
      <c r="IW65" t="s">
        <v>376</v>
      </c>
      <c r="IX65" t="s">
        <v>376</v>
      </c>
      <c r="IY65" t="s">
        <v>376</v>
      </c>
      <c r="IZ65" t="s">
        <v>376</v>
      </c>
      <c r="JA65" t="s">
        <v>376</v>
      </c>
      <c r="JB65" t="s">
        <v>376</v>
      </c>
      <c r="JC65" t="s">
        <v>376</v>
      </c>
      <c r="JD65" t="s">
        <v>376</v>
      </c>
      <c r="JE65" t="s">
        <v>376</v>
      </c>
      <c r="JF65" s="8">
        <f>AVERAGE(Tabla2[[#This Row],[Año]])</f>
        <v>2021</v>
      </c>
      <c r="JG65" s="8" t="s">
        <v>376</v>
      </c>
      <c r="JH65" s="8">
        <v>1</v>
      </c>
    </row>
    <row r="66" spans="1:268" x14ac:dyDescent="0.35">
      <c r="A66" s="33">
        <v>53</v>
      </c>
      <c r="B66" t="s">
        <v>330</v>
      </c>
      <c r="C66" t="s">
        <v>360</v>
      </c>
      <c r="D66" s="23">
        <v>303970355</v>
      </c>
      <c r="E66" t="s">
        <v>376</v>
      </c>
      <c r="F66" t="s">
        <v>376</v>
      </c>
      <c r="G66" t="s">
        <v>778</v>
      </c>
      <c r="H66" t="s">
        <v>827</v>
      </c>
      <c r="I66" t="s">
        <v>376</v>
      </c>
      <c r="J66" t="s">
        <v>376</v>
      </c>
      <c r="K66" t="s">
        <v>376</v>
      </c>
      <c r="L66" t="s">
        <v>376</v>
      </c>
      <c r="M66" t="s">
        <v>671</v>
      </c>
      <c r="N66" t="s">
        <v>376</v>
      </c>
      <c r="O66" t="s">
        <v>828</v>
      </c>
      <c r="P66" t="s">
        <v>829</v>
      </c>
      <c r="Q66" s="30" t="s">
        <v>830</v>
      </c>
      <c r="R66" t="s">
        <v>393</v>
      </c>
      <c r="S66" t="s">
        <v>393</v>
      </c>
      <c r="T66" t="s">
        <v>376</v>
      </c>
      <c r="U66" t="s">
        <v>755</v>
      </c>
      <c r="V66" t="s">
        <v>755</v>
      </c>
      <c r="W66" t="s">
        <v>376</v>
      </c>
      <c r="X66" t="s">
        <v>755</v>
      </c>
      <c r="Y66" t="s">
        <v>393</v>
      </c>
      <c r="Z66" t="s">
        <v>393</v>
      </c>
      <c r="AA66" t="s">
        <v>393</v>
      </c>
      <c r="AB66" t="s">
        <v>376</v>
      </c>
      <c r="AC66" t="s">
        <v>393</v>
      </c>
      <c r="AD66" t="s">
        <v>393</v>
      </c>
      <c r="AE66" t="s">
        <v>393</v>
      </c>
      <c r="AF66" t="s">
        <v>393</v>
      </c>
      <c r="AG66" t="s">
        <v>393</v>
      </c>
      <c r="AH66" t="s">
        <v>393</v>
      </c>
      <c r="AI66" s="31" t="s">
        <v>420</v>
      </c>
      <c r="AJ66" t="s">
        <v>393</v>
      </c>
      <c r="AK66" s="49">
        <v>0.1</v>
      </c>
      <c r="AL66">
        <v>20</v>
      </c>
      <c r="AM66" t="s">
        <v>378</v>
      </c>
      <c r="AN66" t="s">
        <v>378</v>
      </c>
      <c r="AO66" t="s">
        <v>393</v>
      </c>
      <c r="AP66" t="s">
        <v>376</v>
      </c>
      <c r="AQ66" t="s">
        <v>376</v>
      </c>
      <c r="AR66" t="s">
        <v>376</v>
      </c>
      <c r="AS66" t="s">
        <v>376</v>
      </c>
      <c r="AT66" t="s">
        <v>376</v>
      </c>
      <c r="AU66" t="s">
        <v>376</v>
      </c>
      <c r="AV66" t="s">
        <v>376</v>
      </c>
      <c r="AW66" t="s">
        <v>376</v>
      </c>
      <c r="AX66" t="s">
        <v>376</v>
      </c>
      <c r="AY66" t="s">
        <v>376</v>
      </c>
      <c r="AZ66" t="s">
        <v>376</v>
      </c>
      <c r="BA66" t="s">
        <v>376</v>
      </c>
      <c r="BB66" t="s">
        <v>376</v>
      </c>
      <c r="BC66" t="s">
        <v>376</v>
      </c>
      <c r="BD66" t="s">
        <v>376</v>
      </c>
      <c r="BE66" t="s">
        <v>376</v>
      </c>
      <c r="BF66" t="s">
        <v>376</v>
      </c>
      <c r="BG66" t="s">
        <v>376</v>
      </c>
      <c r="BH66" t="s">
        <v>376</v>
      </c>
      <c r="BI66" t="s">
        <v>376</v>
      </c>
      <c r="BJ66" t="s">
        <v>376</v>
      </c>
      <c r="BK66" t="s">
        <v>376</v>
      </c>
      <c r="BL66" t="s">
        <v>376</v>
      </c>
      <c r="BM66" t="s">
        <v>376</v>
      </c>
      <c r="BN66" t="s">
        <v>376</v>
      </c>
      <c r="BO66" t="s">
        <v>376</v>
      </c>
      <c r="BP66" t="s">
        <v>376</v>
      </c>
      <c r="BQ66" t="s">
        <v>376</v>
      </c>
      <c r="BR66" t="s">
        <v>376</v>
      </c>
      <c r="BS66" t="s">
        <v>376</v>
      </c>
      <c r="BT66" t="s">
        <v>376</v>
      </c>
      <c r="BU66" t="s">
        <v>376</v>
      </c>
      <c r="BV66" t="s">
        <v>376</v>
      </c>
      <c r="BW66" t="s">
        <v>376</v>
      </c>
      <c r="BX66" t="s">
        <v>376</v>
      </c>
      <c r="BY66" t="s">
        <v>376</v>
      </c>
      <c r="BZ66" t="s">
        <v>376</v>
      </c>
      <c r="CA66" t="s">
        <v>376</v>
      </c>
      <c r="CB66" t="s">
        <v>376</v>
      </c>
      <c r="CC66" t="s">
        <v>376</v>
      </c>
      <c r="CD66" t="s">
        <v>376</v>
      </c>
      <c r="CE66" t="s">
        <v>376</v>
      </c>
      <c r="CF66" t="s">
        <v>376</v>
      </c>
      <c r="CG66" t="s">
        <v>376</v>
      </c>
      <c r="CH66" t="s">
        <v>376</v>
      </c>
      <c r="CI66" t="s">
        <v>376</v>
      </c>
      <c r="CJ66" t="s">
        <v>376</v>
      </c>
      <c r="CK66" t="s">
        <v>376</v>
      </c>
      <c r="CL66" t="s">
        <v>376</v>
      </c>
      <c r="CM66" t="s">
        <v>376</v>
      </c>
      <c r="CN66" t="s">
        <v>376</v>
      </c>
      <c r="CO66" t="s">
        <v>376</v>
      </c>
      <c r="CP66" t="s">
        <v>376</v>
      </c>
      <c r="CQ66" t="s">
        <v>376</v>
      </c>
      <c r="CR66" t="s">
        <v>376</v>
      </c>
      <c r="CS66" t="s">
        <v>376</v>
      </c>
      <c r="CT66" t="s">
        <v>376</v>
      </c>
      <c r="CU66" t="s">
        <v>376</v>
      </c>
      <c r="CV66" t="s">
        <v>376</v>
      </c>
      <c r="CW66" t="s">
        <v>376</v>
      </c>
      <c r="CX66" t="s">
        <v>376</v>
      </c>
      <c r="CY66" t="s">
        <v>376</v>
      </c>
      <c r="CZ66" t="s">
        <v>376</v>
      </c>
      <c r="DA66" t="s">
        <v>376</v>
      </c>
      <c r="DB66" t="s">
        <v>376</v>
      </c>
      <c r="DC66" t="s">
        <v>376</v>
      </c>
      <c r="DD66" t="s">
        <v>376</v>
      </c>
      <c r="DE66" t="s">
        <v>376</v>
      </c>
      <c r="DF66" t="s">
        <v>376</v>
      </c>
      <c r="DG66" t="s">
        <v>376</v>
      </c>
      <c r="DH66" t="s">
        <v>376</v>
      </c>
      <c r="DI66" t="s">
        <v>376</v>
      </c>
      <c r="DJ66" t="s">
        <v>376</v>
      </c>
      <c r="DK66" t="s">
        <v>376</v>
      </c>
      <c r="DL66" t="s">
        <v>376</v>
      </c>
      <c r="DM66" t="s">
        <v>376</v>
      </c>
      <c r="DN66" t="s">
        <v>376</v>
      </c>
      <c r="DO66" t="s">
        <v>376</v>
      </c>
      <c r="DP66" t="s">
        <v>376</v>
      </c>
      <c r="DQ66" t="s">
        <v>376</v>
      </c>
      <c r="DR66" t="s">
        <v>376</v>
      </c>
      <c r="DS66" t="s">
        <v>376</v>
      </c>
      <c r="DT66" t="s">
        <v>376</v>
      </c>
      <c r="DU66" t="s">
        <v>376</v>
      </c>
      <c r="DV66" t="s">
        <v>376</v>
      </c>
      <c r="DW66" t="s">
        <v>376</v>
      </c>
      <c r="DX66" t="s">
        <v>376</v>
      </c>
      <c r="DY66" t="s">
        <v>376</v>
      </c>
      <c r="DZ66" t="s">
        <v>376</v>
      </c>
      <c r="EA66" t="s">
        <v>376</v>
      </c>
      <c r="EB66" t="s">
        <v>376</v>
      </c>
      <c r="EC66" t="s">
        <v>376</v>
      </c>
      <c r="ED66" t="s">
        <v>376</v>
      </c>
      <c r="EE66" t="s">
        <v>376</v>
      </c>
      <c r="EF66" t="s">
        <v>376</v>
      </c>
      <c r="EG66" t="s">
        <v>376</v>
      </c>
      <c r="EH66" t="s">
        <v>831</v>
      </c>
      <c r="EI66" t="s">
        <v>382</v>
      </c>
      <c r="EJ66" s="8">
        <v>2013</v>
      </c>
      <c r="EK66" t="s">
        <v>393</v>
      </c>
      <c r="EL66" t="s">
        <v>385</v>
      </c>
      <c r="EM66" t="s">
        <v>457</v>
      </c>
      <c r="EN66" t="s">
        <v>393</v>
      </c>
      <c r="EO66" t="s">
        <v>376</v>
      </c>
      <c r="EP66" t="s">
        <v>393</v>
      </c>
      <c r="EQ66" t="s">
        <v>393</v>
      </c>
      <c r="ER66" t="s">
        <v>393</v>
      </c>
      <c r="ES66" t="s">
        <v>376</v>
      </c>
      <c r="ET66" t="s">
        <v>376</v>
      </c>
      <c r="EU66" t="s">
        <v>393</v>
      </c>
      <c r="EV66" t="s">
        <v>393</v>
      </c>
      <c r="EW66" t="s">
        <v>401</v>
      </c>
      <c r="EX66" t="s">
        <v>376</v>
      </c>
      <c r="EY66" t="s">
        <v>376</v>
      </c>
      <c r="EZ66" t="s">
        <v>376</v>
      </c>
      <c r="FA66" t="s">
        <v>376</v>
      </c>
      <c r="FB66" t="s">
        <v>376</v>
      </c>
      <c r="FC66" t="s">
        <v>376</v>
      </c>
      <c r="FD66" t="s">
        <v>376</v>
      </c>
      <c r="FE66" t="s">
        <v>376</v>
      </c>
      <c r="FF66" t="s">
        <v>376</v>
      </c>
      <c r="FG66" t="s">
        <v>376</v>
      </c>
      <c r="FH66" t="s">
        <v>376</v>
      </c>
      <c r="FI66" t="s">
        <v>376</v>
      </c>
      <c r="FJ66" t="s">
        <v>376</v>
      </c>
      <c r="FK66" t="s">
        <v>376</v>
      </c>
      <c r="FL66" t="s">
        <v>376</v>
      </c>
      <c r="FM66" t="s">
        <v>376</v>
      </c>
      <c r="FN66" t="s">
        <v>376</v>
      </c>
      <c r="FO66" t="s">
        <v>376</v>
      </c>
      <c r="FP66" t="s">
        <v>376</v>
      </c>
      <c r="FQ66" t="s">
        <v>376</v>
      </c>
      <c r="FR66" t="s">
        <v>376</v>
      </c>
      <c r="FS66" t="s">
        <v>376</v>
      </c>
      <c r="FT66" t="s">
        <v>376</v>
      </c>
      <c r="FU66" t="s">
        <v>376</v>
      </c>
      <c r="FV66" t="s">
        <v>376</v>
      </c>
      <c r="FW66" t="s">
        <v>376</v>
      </c>
      <c r="FX66" t="s">
        <v>376</v>
      </c>
      <c r="FY66" t="s">
        <v>376</v>
      </c>
      <c r="FZ66" t="s">
        <v>376</v>
      </c>
      <c r="GA66" t="s">
        <v>376</v>
      </c>
      <c r="GB66" t="s">
        <v>376</v>
      </c>
      <c r="GC66" t="s">
        <v>376</v>
      </c>
      <c r="GD66" t="s">
        <v>376</v>
      </c>
      <c r="GE66" t="s">
        <v>376</v>
      </c>
      <c r="GF66" t="s">
        <v>376</v>
      </c>
      <c r="GG66" t="s">
        <v>376</v>
      </c>
      <c r="GH66" t="s">
        <v>376</v>
      </c>
      <c r="GI66" t="s">
        <v>376</v>
      </c>
      <c r="GJ66" t="s">
        <v>376</v>
      </c>
      <c r="GK66" t="s">
        <v>376</v>
      </c>
      <c r="GL66" t="s">
        <v>376</v>
      </c>
      <c r="GM66" t="s">
        <v>376</v>
      </c>
      <c r="GN66" t="s">
        <v>376</v>
      </c>
      <c r="GO66" t="s">
        <v>376</v>
      </c>
      <c r="GP66" t="s">
        <v>376</v>
      </c>
      <c r="GQ66" t="s">
        <v>376</v>
      </c>
      <c r="GR66" t="s">
        <v>376</v>
      </c>
      <c r="GS66" t="s">
        <v>376</v>
      </c>
      <c r="GT66" t="s">
        <v>376</v>
      </c>
      <c r="GU66" t="s">
        <v>376</v>
      </c>
      <c r="GV66" t="s">
        <v>376</v>
      </c>
      <c r="GW66" t="s">
        <v>376</v>
      </c>
      <c r="GX66" t="s">
        <v>376</v>
      </c>
      <c r="GY66" t="s">
        <v>376</v>
      </c>
      <c r="GZ66" t="s">
        <v>376</v>
      </c>
      <c r="HA66" t="s">
        <v>376</v>
      </c>
      <c r="HB66" t="s">
        <v>376</v>
      </c>
      <c r="HC66" t="s">
        <v>376</v>
      </c>
      <c r="HD66" t="s">
        <v>376</v>
      </c>
      <c r="HE66" t="s">
        <v>376</v>
      </c>
      <c r="HF66" t="s">
        <v>376</v>
      </c>
      <c r="HG66" t="s">
        <v>376</v>
      </c>
      <c r="HH66" t="s">
        <v>376</v>
      </c>
      <c r="HI66" t="s">
        <v>376</v>
      </c>
      <c r="HJ66" t="s">
        <v>376</v>
      </c>
      <c r="HK66" t="s">
        <v>376</v>
      </c>
      <c r="HL66" t="s">
        <v>376</v>
      </c>
      <c r="HM66" t="s">
        <v>376</v>
      </c>
      <c r="HN66" t="s">
        <v>376</v>
      </c>
      <c r="HO66" t="s">
        <v>376</v>
      </c>
      <c r="HP66" t="s">
        <v>376</v>
      </c>
      <c r="HQ66" t="s">
        <v>376</v>
      </c>
      <c r="HR66" t="s">
        <v>376</v>
      </c>
      <c r="HS66" t="s">
        <v>376</v>
      </c>
      <c r="HT66" t="s">
        <v>376</v>
      </c>
      <c r="HU66" t="s">
        <v>376</v>
      </c>
      <c r="HV66" t="s">
        <v>376</v>
      </c>
      <c r="HW66" t="s">
        <v>376</v>
      </c>
      <c r="HX66" t="s">
        <v>376</v>
      </c>
      <c r="HY66" t="s">
        <v>376</v>
      </c>
      <c r="HZ66" t="s">
        <v>376</v>
      </c>
      <c r="IA66" t="s">
        <v>376</v>
      </c>
      <c r="IB66" t="s">
        <v>376</v>
      </c>
      <c r="IC66" t="s">
        <v>376</v>
      </c>
      <c r="ID66" t="s">
        <v>376</v>
      </c>
      <c r="IE66" t="s">
        <v>376</v>
      </c>
      <c r="IF66" t="s">
        <v>376</v>
      </c>
      <c r="IG66" t="s">
        <v>376</v>
      </c>
      <c r="IH66" t="s">
        <v>376</v>
      </c>
      <c r="II66" t="s">
        <v>376</v>
      </c>
      <c r="IJ66" t="s">
        <v>376</v>
      </c>
      <c r="IK66" t="s">
        <v>376</v>
      </c>
      <c r="IL66" t="s">
        <v>376</v>
      </c>
      <c r="IM66" t="s">
        <v>376</v>
      </c>
      <c r="IN66" t="s">
        <v>376</v>
      </c>
      <c r="IO66" t="s">
        <v>376</v>
      </c>
      <c r="IP66" t="s">
        <v>376</v>
      </c>
      <c r="IQ66" t="s">
        <v>376</v>
      </c>
      <c r="IR66" t="s">
        <v>376</v>
      </c>
      <c r="IS66" t="s">
        <v>376</v>
      </c>
      <c r="IT66" t="s">
        <v>376</v>
      </c>
      <c r="IU66" t="s">
        <v>376</v>
      </c>
      <c r="IV66" t="s">
        <v>376</v>
      </c>
      <c r="IW66" t="s">
        <v>376</v>
      </c>
      <c r="IX66" t="s">
        <v>376</v>
      </c>
      <c r="IY66" t="s">
        <v>376</v>
      </c>
      <c r="IZ66" t="s">
        <v>376</v>
      </c>
      <c r="JA66" t="s">
        <v>376</v>
      </c>
      <c r="JB66" t="s">
        <v>376</v>
      </c>
      <c r="JC66" t="s">
        <v>376</v>
      </c>
      <c r="JD66" t="s">
        <v>376</v>
      </c>
      <c r="JE66" t="s">
        <v>376</v>
      </c>
      <c r="JF66" s="8">
        <f>AVERAGE(Tabla2[[#This Row],[Año]])</f>
        <v>2013</v>
      </c>
      <c r="JG66" s="8" t="s">
        <v>376</v>
      </c>
      <c r="JH66" s="8">
        <v>1</v>
      </c>
    </row>
    <row r="67" spans="1:268" x14ac:dyDescent="0.35">
      <c r="A67" s="36">
        <v>54</v>
      </c>
      <c r="B67" s="28" t="s">
        <v>331</v>
      </c>
      <c r="C67" t="s">
        <v>361</v>
      </c>
      <c r="D67" s="23">
        <v>3101803912</v>
      </c>
      <c r="E67" t="s">
        <v>832</v>
      </c>
      <c r="F67">
        <v>108390128</v>
      </c>
      <c r="G67" t="s">
        <v>760</v>
      </c>
      <c r="H67" t="s">
        <v>833</v>
      </c>
      <c r="I67" t="s">
        <v>376</v>
      </c>
      <c r="J67" t="s">
        <v>376</v>
      </c>
      <c r="K67" t="s">
        <v>376</v>
      </c>
      <c r="L67" t="s">
        <v>376</v>
      </c>
      <c r="M67" t="s">
        <v>751</v>
      </c>
      <c r="N67" t="s">
        <v>834</v>
      </c>
      <c r="O67" t="s">
        <v>835</v>
      </c>
      <c r="P67" t="s">
        <v>836</v>
      </c>
      <c r="Q67" s="30" t="s">
        <v>837</v>
      </c>
      <c r="R67" t="s">
        <v>393</v>
      </c>
      <c r="S67" s="31" t="s">
        <v>401</v>
      </c>
      <c r="T67" t="s">
        <v>376</v>
      </c>
      <c r="U67" s="31" t="s">
        <v>407</v>
      </c>
      <c r="V67" t="s">
        <v>755</v>
      </c>
      <c r="W67" t="s">
        <v>755</v>
      </c>
      <c r="X67" s="31" t="s">
        <v>407</v>
      </c>
      <c r="Y67" t="s">
        <v>393</v>
      </c>
      <c r="Z67" t="s">
        <v>393</v>
      </c>
      <c r="AA67" t="s">
        <v>393</v>
      </c>
      <c r="AB67" t="s">
        <v>376</v>
      </c>
      <c r="AC67" s="44" t="s">
        <v>401</v>
      </c>
      <c r="AD67" t="s">
        <v>393</v>
      </c>
      <c r="AE67" t="s">
        <v>393</v>
      </c>
      <c r="AF67" t="s">
        <v>393</v>
      </c>
      <c r="AG67" t="s">
        <v>393</v>
      </c>
      <c r="AH67" t="s">
        <v>393</v>
      </c>
      <c r="AI67" s="31" t="s">
        <v>401</v>
      </c>
      <c r="AJ67" t="s">
        <v>393</v>
      </c>
      <c r="AK67" s="49" t="s">
        <v>376</v>
      </c>
      <c r="AL67">
        <v>22</v>
      </c>
      <c r="AM67" t="s">
        <v>378</v>
      </c>
      <c r="AN67" t="s">
        <v>393</v>
      </c>
      <c r="AO67" t="s">
        <v>393</v>
      </c>
      <c r="AP67" t="s">
        <v>376</v>
      </c>
      <c r="AQ67" t="s">
        <v>376</v>
      </c>
      <c r="AR67" t="s">
        <v>376</v>
      </c>
      <c r="AS67" t="s">
        <v>376</v>
      </c>
      <c r="AT67" t="s">
        <v>376</v>
      </c>
      <c r="AU67" t="s">
        <v>376</v>
      </c>
      <c r="AV67" t="s">
        <v>376</v>
      </c>
      <c r="AW67" t="s">
        <v>376</v>
      </c>
      <c r="AX67" t="s">
        <v>376</v>
      </c>
      <c r="AY67" t="s">
        <v>376</v>
      </c>
      <c r="AZ67" t="s">
        <v>376</v>
      </c>
      <c r="BA67" t="s">
        <v>376</v>
      </c>
      <c r="BB67" t="s">
        <v>376</v>
      </c>
      <c r="BC67" t="s">
        <v>376</v>
      </c>
      <c r="BD67" t="s">
        <v>376</v>
      </c>
      <c r="BE67" t="s">
        <v>376</v>
      </c>
      <c r="BF67" t="s">
        <v>376</v>
      </c>
      <c r="BG67" t="s">
        <v>376</v>
      </c>
      <c r="BH67" t="s">
        <v>376</v>
      </c>
      <c r="BI67" t="s">
        <v>376</v>
      </c>
      <c r="BJ67" t="s">
        <v>376</v>
      </c>
      <c r="BK67" t="s">
        <v>376</v>
      </c>
      <c r="BL67" t="s">
        <v>376</v>
      </c>
      <c r="BM67" t="s">
        <v>376</v>
      </c>
      <c r="BN67" t="s">
        <v>376</v>
      </c>
      <c r="BO67" t="s">
        <v>376</v>
      </c>
      <c r="BP67" t="s">
        <v>376</v>
      </c>
      <c r="BQ67" t="s">
        <v>376</v>
      </c>
      <c r="BR67" t="s">
        <v>376</v>
      </c>
      <c r="BS67" t="s">
        <v>376</v>
      </c>
      <c r="BT67" t="s">
        <v>376</v>
      </c>
      <c r="BU67" t="s">
        <v>376</v>
      </c>
      <c r="BV67" t="s">
        <v>376</v>
      </c>
      <c r="BW67" t="s">
        <v>376</v>
      </c>
      <c r="BX67" t="s">
        <v>376</v>
      </c>
      <c r="BY67" t="s">
        <v>376</v>
      </c>
      <c r="BZ67" t="s">
        <v>376</v>
      </c>
      <c r="CA67" t="s">
        <v>376</v>
      </c>
      <c r="CB67" t="s">
        <v>376</v>
      </c>
      <c r="CC67" t="s">
        <v>376</v>
      </c>
      <c r="CD67" t="s">
        <v>376</v>
      </c>
      <c r="CE67" t="s">
        <v>376</v>
      </c>
      <c r="CF67" t="s">
        <v>376</v>
      </c>
      <c r="CG67" t="s">
        <v>376</v>
      </c>
      <c r="CH67" t="s">
        <v>376</v>
      </c>
      <c r="CI67" t="s">
        <v>376</v>
      </c>
      <c r="CJ67" t="s">
        <v>376</v>
      </c>
      <c r="CK67" t="s">
        <v>376</v>
      </c>
      <c r="CL67" t="s">
        <v>376</v>
      </c>
      <c r="CM67" t="s">
        <v>376</v>
      </c>
      <c r="CN67" t="s">
        <v>376</v>
      </c>
      <c r="CO67" t="s">
        <v>376</v>
      </c>
      <c r="CP67" t="s">
        <v>376</v>
      </c>
      <c r="CQ67" t="s">
        <v>376</v>
      </c>
      <c r="CR67" t="s">
        <v>376</v>
      </c>
      <c r="CS67" t="s">
        <v>376</v>
      </c>
      <c r="CT67" t="s">
        <v>376</v>
      </c>
      <c r="CU67" t="s">
        <v>376</v>
      </c>
      <c r="CV67" t="s">
        <v>376</v>
      </c>
      <c r="CW67" t="s">
        <v>376</v>
      </c>
      <c r="CX67" t="s">
        <v>376</v>
      </c>
      <c r="CY67" t="s">
        <v>376</v>
      </c>
      <c r="CZ67" t="s">
        <v>376</v>
      </c>
      <c r="DA67" t="s">
        <v>376</v>
      </c>
      <c r="DB67" t="s">
        <v>376</v>
      </c>
      <c r="DC67" t="s">
        <v>376</v>
      </c>
      <c r="DD67" t="s">
        <v>376</v>
      </c>
      <c r="DE67" t="s">
        <v>376</v>
      </c>
      <c r="DF67" t="s">
        <v>376</v>
      </c>
      <c r="DG67" t="s">
        <v>376</v>
      </c>
      <c r="DH67" t="s">
        <v>376</v>
      </c>
      <c r="DI67" t="s">
        <v>376</v>
      </c>
      <c r="DJ67" t="s">
        <v>376</v>
      </c>
      <c r="DK67" t="s">
        <v>376</v>
      </c>
      <c r="DL67" t="s">
        <v>376</v>
      </c>
      <c r="DM67" t="s">
        <v>376</v>
      </c>
      <c r="DN67" t="s">
        <v>376</v>
      </c>
      <c r="DO67" t="s">
        <v>376</v>
      </c>
      <c r="DP67" t="s">
        <v>376</v>
      </c>
      <c r="DQ67" t="s">
        <v>376</v>
      </c>
      <c r="DR67" t="s">
        <v>376</v>
      </c>
      <c r="DS67" t="s">
        <v>376</v>
      </c>
      <c r="DT67" t="s">
        <v>376</v>
      </c>
      <c r="DU67" t="s">
        <v>376</v>
      </c>
      <c r="DV67" t="s">
        <v>376</v>
      </c>
      <c r="DW67" t="s">
        <v>376</v>
      </c>
      <c r="DX67" t="s">
        <v>376</v>
      </c>
      <c r="DY67" t="s">
        <v>376</v>
      </c>
      <c r="DZ67" t="s">
        <v>376</v>
      </c>
      <c r="EA67" t="s">
        <v>376</v>
      </c>
      <c r="EB67" t="s">
        <v>376</v>
      </c>
      <c r="EC67" t="s">
        <v>376</v>
      </c>
      <c r="ED67" t="s">
        <v>376</v>
      </c>
      <c r="EE67" t="s">
        <v>376</v>
      </c>
      <c r="EF67" t="s">
        <v>376</v>
      </c>
      <c r="EG67" t="s">
        <v>376</v>
      </c>
      <c r="EH67" t="s">
        <v>838</v>
      </c>
      <c r="EI67" t="s">
        <v>787</v>
      </c>
      <c r="EJ67" s="8">
        <v>2018</v>
      </c>
      <c r="EK67" s="31" t="s">
        <v>401</v>
      </c>
      <c r="EL67" t="s">
        <v>557</v>
      </c>
      <c r="EM67" t="s">
        <v>839</v>
      </c>
      <c r="EN67" t="s">
        <v>393</v>
      </c>
      <c r="EO67" t="s">
        <v>376</v>
      </c>
      <c r="EP67" s="31" t="s">
        <v>401</v>
      </c>
      <c r="EQ67" s="31" t="s">
        <v>401</v>
      </c>
      <c r="ER67" t="s">
        <v>376</v>
      </c>
      <c r="ES67" t="s">
        <v>393</v>
      </c>
      <c r="ET67" t="s">
        <v>393</v>
      </c>
      <c r="EU67" t="s">
        <v>393</v>
      </c>
      <c r="EV67" t="s">
        <v>393</v>
      </c>
      <c r="EW67" t="s">
        <v>401</v>
      </c>
      <c r="EX67" t="s">
        <v>376</v>
      </c>
      <c r="EY67" t="s">
        <v>376</v>
      </c>
      <c r="EZ67" t="s">
        <v>376</v>
      </c>
      <c r="FA67" t="s">
        <v>376</v>
      </c>
      <c r="FB67" t="s">
        <v>376</v>
      </c>
      <c r="FC67" t="s">
        <v>376</v>
      </c>
      <c r="FD67" t="s">
        <v>376</v>
      </c>
      <c r="FE67" t="s">
        <v>376</v>
      </c>
      <c r="FF67" t="s">
        <v>376</v>
      </c>
      <c r="FG67" t="s">
        <v>376</v>
      </c>
      <c r="FH67" t="s">
        <v>376</v>
      </c>
      <c r="FI67" t="s">
        <v>376</v>
      </c>
      <c r="FJ67" t="s">
        <v>376</v>
      </c>
      <c r="FK67" t="s">
        <v>376</v>
      </c>
      <c r="FL67" t="s">
        <v>376</v>
      </c>
      <c r="FM67" t="s">
        <v>376</v>
      </c>
      <c r="FN67" t="s">
        <v>376</v>
      </c>
      <c r="FO67" t="s">
        <v>376</v>
      </c>
      <c r="FP67" t="s">
        <v>376</v>
      </c>
      <c r="FQ67" t="s">
        <v>376</v>
      </c>
      <c r="FR67" t="s">
        <v>376</v>
      </c>
      <c r="FS67" t="s">
        <v>376</v>
      </c>
      <c r="FT67" t="s">
        <v>376</v>
      </c>
      <c r="FU67" t="s">
        <v>376</v>
      </c>
      <c r="FV67" t="s">
        <v>376</v>
      </c>
      <c r="FW67" t="s">
        <v>376</v>
      </c>
      <c r="FX67" t="s">
        <v>376</v>
      </c>
      <c r="FY67" t="s">
        <v>376</v>
      </c>
      <c r="FZ67" t="s">
        <v>376</v>
      </c>
      <c r="GA67" t="s">
        <v>376</v>
      </c>
      <c r="GB67" t="s">
        <v>376</v>
      </c>
      <c r="GC67" t="s">
        <v>376</v>
      </c>
      <c r="GD67" t="s">
        <v>376</v>
      </c>
      <c r="GE67" t="s">
        <v>376</v>
      </c>
      <c r="GF67" t="s">
        <v>376</v>
      </c>
      <c r="GG67" t="s">
        <v>376</v>
      </c>
      <c r="GH67" t="s">
        <v>376</v>
      </c>
      <c r="GI67" t="s">
        <v>376</v>
      </c>
      <c r="GJ67" t="s">
        <v>376</v>
      </c>
      <c r="GK67" t="s">
        <v>376</v>
      </c>
      <c r="GL67" t="s">
        <v>376</v>
      </c>
      <c r="GM67" t="s">
        <v>376</v>
      </c>
      <c r="GN67" t="s">
        <v>376</v>
      </c>
      <c r="GO67" t="s">
        <v>376</v>
      </c>
      <c r="GP67" t="s">
        <v>376</v>
      </c>
      <c r="GQ67" t="s">
        <v>376</v>
      </c>
      <c r="GR67" t="s">
        <v>376</v>
      </c>
      <c r="GS67" t="s">
        <v>376</v>
      </c>
      <c r="GT67" t="s">
        <v>376</v>
      </c>
      <c r="GU67" t="s">
        <v>376</v>
      </c>
      <c r="GV67" t="s">
        <v>376</v>
      </c>
      <c r="GW67" t="s">
        <v>376</v>
      </c>
      <c r="GX67" t="s">
        <v>376</v>
      </c>
      <c r="GY67" t="s">
        <v>376</v>
      </c>
      <c r="GZ67" t="s">
        <v>376</v>
      </c>
      <c r="HA67" t="s">
        <v>376</v>
      </c>
      <c r="HB67" t="s">
        <v>376</v>
      </c>
      <c r="HC67" t="s">
        <v>376</v>
      </c>
      <c r="HD67" t="s">
        <v>376</v>
      </c>
      <c r="HE67" t="s">
        <v>376</v>
      </c>
      <c r="HF67" t="s">
        <v>376</v>
      </c>
      <c r="HG67" t="s">
        <v>376</v>
      </c>
      <c r="HH67" t="s">
        <v>376</v>
      </c>
      <c r="HI67" t="s">
        <v>376</v>
      </c>
      <c r="HJ67" t="s">
        <v>376</v>
      </c>
      <c r="HK67" t="s">
        <v>376</v>
      </c>
      <c r="HL67" t="s">
        <v>376</v>
      </c>
      <c r="HM67" t="s">
        <v>376</v>
      </c>
      <c r="HN67" t="s">
        <v>376</v>
      </c>
      <c r="HO67" t="s">
        <v>376</v>
      </c>
      <c r="HP67" t="s">
        <v>376</v>
      </c>
      <c r="HQ67" t="s">
        <v>376</v>
      </c>
      <c r="HR67" t="s">
        <v>376</v>
      </c>
      <c r="HS67" t="s">
        <v>376</v>
      </c>
      <c r="HT67" t="s">
        <v>376</v>
      </c>
      <c r="HU67" t="s">
        <v>376</v>
      </c>
      <c r="HV67" t="s">
        <v>376</v>
      </c>
      <c r="HW67" t="s">
        <v>376</v>
      </c>
      <c r="HX67" t="s">
        <v>376</v>
      </c>
      <c r="HY67" t="s">
        <v>376</v>
      </c>
      <c r="HZ67" t="s">
        <v>376</v>
      </c>
      <c r="IA67" t="s">
        <v>376</v>
      </c>
      <c r="IB67" t="s">
        <v>376</v>
      </c>
      <c r="IC67" t="s">
        <v>376</v>
      </c>
      <c r="ID67" t="s">
        <v>376</v>
      </c>
      <c r="IE67" t="s">
        <v>376</v>
      </c>
      <c r="IF67" t="s">
        <v>376</v>
      </c>
      <c r="IG67" t="s">
        <v>376</v>
      </c>
      <c r="IH67" t="s">
        <v>376</v>
      </c>
      <c r="II67" t="s">
        <v>376</v>
      </c>
      <c r="IJ67" t="s">
        <v>376</v>
      </c>
      <c r="IK67" t="s">
        <v>376</v>
      </c>
      <c r="IL67" t="s">
        <v>376</v>
      </c>
      <c r="IM67" t="s">
        <v>376</v>
      </c>
      <c r="IN67" t="s">
        <v>376</v>
      </c>
      <c r="IO67" t="s">
        <v>376</v>
      </c>
      <c r="IP67" t="s">
        <v>376</v>
      </c>
      <c r="IQ67" t="s">
        <v>376</v>
      </c>
      <c r="IR67" t="s">
        <v>376</v>
      </c>
      <c r="IS67" t="s">
        <v>376</v>
      </c>
      <c r="IT67" t="s">
        <v>376</v>
      </c>
      <c r="IU67" t="s">
        <v>376</v>
      </c>
      <c r="IV67" t="s">
        <v>376</v>
      </c>
      <c r="IW67" t="s">
        <v>376</v>
      </c>
      <c r="IX67" t="s">
        <v>376</v>
      </c>
      <c r="IY67" t="s">
        <v>376</v>
      </c>
      <c r="IZ67" t="s">
        <v>376</v>
      </c>
      <c r="JA67" t="s">
        <v>376</v>
      </c>
      <c r="JB67" t="s">
        <v>376</v>
      </c>
      <c r="JC67" t="s">
        <v>376</v>
      </c>
      <c r="JD67" t="s">
        <v>376</v>
      </c>
      <c r="JE67" t="s">
        <v>376</v>
      </c>
      <c r="JF67" s="8" t="s">
        <v>376</v>
      </c>
      <c r="JG67" s="8">
        <f>AVERAGE(Tabla2[[#This Row],[Año]])</f>
        <v>2018</v>
      </c>
      <c r="JH67" s="8">
        <v>1</v>
      </c>
    </row>
    <row r="68" spans="1:268" x14ac:dyDescent="0.35">
      <c r="A68" s="33">
        <v>55</v>
      </c>
      <c r="B68" t="s">
        <v>332</v>
      </c>
      <c r="C68" t="s">
        <v>360</v>
      </c>
      <c r="D68">
        <v>105650451</v>
      </c>
      <c r="E68" t="s">
        <v>376</v>
      </c>
      <c r="F68" t="s">
        <v>376</v>
      </c>
      <c r="G68" t="s">
        <v>808</v>
      </c>
      <c r="H68" t="s">
        <v>750</v>
      </c>
      <c r="I68" t="s">
        <v>840</v>
      </c>
      <c r="J68" t="s">
        <v>376</v>
      </c>
      <c r="K68" t="s">
        <v>376</v>
      </c>
      <c r="L68" t="s">
        <v>376</v>
      </c>
      <c r="M68" t="s">
        <v>751</v>
      </c>
      <c r="N68" t="s">
        <v>841</v>
      </c>
      <c r="O68" t="s">
        <v>842</v>
      </c>
      <c r="P68">
        <v>88055335</v>
      </c>
      <c r="Q68" s="30" t="s">
        <v>843</v>
      </c>
      <c r="R68" t="s">
        <v>393</v>
      </c>
      <c r="S68" t="s">
        <v>393</v>
      </c>
      <c r="T68" t="s">
        <v>376</v>
      </c>
      <c r="U68" t="s">
        <v>755</v>
      </c>
      <c r="V68" t="s">
        <v>755</v>
      </c>
      <c r="W68" t="s">
        <v>376</v>
      </c>
      <c r="X68" t="s">
        <v>755</v>
      </c>
      <c r="Y68" t="s">
        <v>393</v>
      </c>
      <c r="Z68" t="s">
        <v>393</v>
      </c>
      <c r="AA68" t="s">
        <v>393</v>
      </c>
      <c r="AB68" t="s">
        <v>376</v>
      </c>
      <c r="AC68" t="s">
        <v>393</v>
      </c>
      <c r="AD68" t="s">
        <v>393</v>
      </c>
      <c r="AE68" t="s">
        <v>393</v>
      </c>
      <c r="AF68" t="s">
        <v>393</v>
      </c>
      <c r="AG68" t="s">
        <v>393</v>
      </c>
      <c r="AH68" t="s">
        <v>393</v>
      </c>
      <c r="AI68" t="s">
        <v>393</v>
      </c>
      <c r="AJ68" t="s">
        <v>393</v>
      </c>
      <c r="AK68" s="49">
        <v>0.05</v>
      </c>
      <c r="AL68">
        <v>20</v>
      </c>
      <c r="AM68" t="s">
        <v>378</v>
      </c>
      <c r="AN68" t="s">
        <v>393</v>
      </c>
      <c r="AO68" t="s">
        <v>393</v>
      </c>
      <c r="AP68" t="s">
        <v>376</v>
      </c>
      <c r="AQ68" t="s">
        <v>376</v>
      </c>
      <c r="AR68" t="s">
        <v>376</v>
      </c>
      <c r="AS68" t="s">
        <v>376</v>
      </c>
      <c r="AT68" t="s">
        <v>376</v>
      </c>
      <c r="AU68" t="s">
        <v>376</v>
      </c>
      <c r="AV68" t="s">
        <v>376</v>
      </c>
      <c r="AW68" t="s">
        <v>376</v>
      </c>
      <c r="AX68" t="s">
        <v>376</v>
      </c>
      <c r="AY68" t="s">
        <v>376</v>
      </c>
      <c r="AZ68" t="s">
        <v>376</v>
      </c>
      <c r="BA68" t="s">
        <v>376</v>
      </c>
      <c r="BB68" t="s">
        <v>376</v>
      </c>
      <c r="BC68" t="s">
        <v>376</v>
      </c>
      <c r="BD68" t="s">
        <v>376</v>
      </c>
      <c r="BE68" t="s">
        <v>376</v>
      </c>
      <c r="BF68" t="s">
        <v>376</v>
      </c>
      <c r="BG68" t="s">
        <v>376</v>
      </c>
      <c r="BH68" t="s">
        <v>376</v>
      </c>
      <c r="BI68" t="s">
        <v>376</v>
      </c>
      <c r="BJ68" t="s">
        <v>376</v>
      </c>
      <c r="BK68" t="s">
        <v>376</v>
      </c>
      <c r="BL68" t="s">
        <v>376</v>
      </c>
      <c r="BM68" t="s">
        <v>376</v>
      </c>
      <c r="BN68" t="s">
        <v>376</v>
      </c>
      <c r="BO68" t="s">
        <v>376</v>
      </c>
      <c r="BP68" t="s">
        <v>376</v>
      </c>
      <c r="BQ68" t="s">
        <v>376</v>
      </c>
      <c r="BR68" t="s">
        <v>376</v>
      </c>
      <c r="BS68" t="s">
        <v>376</v>
      </c>
      <c r="BT68" t="s">
        <v>376</v>
      </c>
      <c r="BU68" t="s">
        <v>376</v>
      </c>
      <c r="BV68" t="s">
        <v>376</v>
      </c>
      <c r="BW68" t="s">
        <v>376</v>
      </c>
      <c r="BX68" t="s">
        <v>376</v>
      </c>
      <c r="BY68" t="s">
        <v>376</v>
      </c>
      <c r="BZ68" t="s">
        <v>376</v>
      </c>
      <c r="CA68" t="s">
        <v>376</v>
      </c>
      <c r="CB68" t="s">
        <v>376</v>
      </c>
      <c r="CC68" t="s">
        <v>376</v>
      </c>
      <c r="CD68" t="s">
        <v>376</v>
      </c>
      <c r="CE68" t="s">
        <v>376</v>
      </c>
      <c r="CF68" t="s">
        <v>376</v>
      </c>
      <c r="CG68" t="s">
        <v>376</v>
      </c>
      <c r="CH68" t="s">
        <v>376</v>
      </c>
      <c r="CI68" t="s">
        <v>376</v>
      </c>
      <c r="CJ68" t="s">
        <v>376</v>
      </c>
      <c r="CK68" t="s">
        <v>376</v>
      </c>
      <c r="CL68" t="s">
        <v>376</v>
      </c>
      <c r="CM68" t="s">
        <v>376</v>
      </c>
      <c r="CN68" t="s">
        <v>376</v>
      </c>
      <c r="CO68" t="s">
        <v>376</v>
      </c>
      <c r="CP68" t="s">
        <v>376</v>
      </c>
      <c r="CQ68" t="s">
        <v>376</v>
      </c>
      <c r="CR68" t="s">
        <v>376</v>
      </c>
      <c r="CS68" t="s">
        <v>376</v>
      </c>
      <c r="CT68" t="s">
        <v>376</v>
      </c>
      <c r="CU68" t="s">
        <v>376</v>
      </c>
      <c r="CV68" t="s">
        <v>376</v>
      </c>
      <c r="CW68" t="s">
        <v>376</v>
      </c>
      <c r="CX68" t="s">
        <v>376</v>
      </c>
      <c r="CY68" t="s">
        <v>376</v>
      </c>
      <c r="CZ68" t="s">
        <v>376</v>
      </c>
      <c r="DA68" t="s">
        <v>376</v>
      </c>
      <c r="DB68" t="s">
        <v>376</v>
      </c>
      <c r="DC68" t="s">
        <v>376</v>
      </c>
      <c r="DD68" t="s">
        <v>376</v>
      </c>
      <c r="DE68" t="s">
        <v>376</v>
      </c>
      <c r="DF68" t="s">
        <v>376</v>
      </c>
      <c r="DG68" t="s">
        <v>376</v>
      </c>
      <c r="DH68" t="s">
        <v>376</v>
      </c>
      <c r="DI68" t="s">
        <v>376</v>
      </c>
      <c r="DJ68" t="s">
        <v>376</v>
      </c>
      <c r="DK68" t="s">
        <v>376</v>
      </c>
      <c r="DL68" t="s">
        <v>376</v>
      </c>
      <c r="DM68" t="s">
        <v>376</v>
      </c>
      <c r="DN68" t="s">
        <v>376</v>
      </c>
      <c r="DO68" t="s">
        <v>376</v>
      </c>
      <c r="DP68" t="s">
        <v>376</v>
      </c>
      <c r="DQ68" t="s">
        <v>376</v>
      </c>
      <c r="DR68" t="s">
        <v>376</v>
      </c>
      <c r="DS68" t="s">
        <v>376</v>
      </c>
      <c r="DT68" t="s">
        <v>376</v>
      </c>
      <c r="DU68" t="s">
        <v>376</v>
      </c>
      <c r="DV68" t="s">
        <v>376</v>
      </c>
      <c r="DW68" t="s">
        <v>376</v>
      </c>
      <c r="DX68" t="s">
        <v>376</v>
      </c>
      <c r="DY68" t="s">
        <v>376</v>
      </c>
      <c r="DZ68" t="s">
        <v>376</v>
      </c>
      <c r="EA68" t="s">
        <v>376</v>
      </c>
      <c r="EB68" t="s">
        <v>376</v>
      </c>
      <c r="EC68" t="s">
        <v>376</v>
      </c>
      <c r="ED68" t="s">
        <v>376</v>
      </c>
      <c r="EE68" t="s">
        <v>376</v>
      </c>
      <c r="EF68" t="s">
        <v>376</v>
      </c>
      <c r="EG68" t="s">
        <v>376</v>
      </c>
      <c r="EH68" t="s">
        <v>844</v>
      </c>
      <c r="EI68" t="s">
        <v>382</v>
      </c>
      <c r="EJ68" s="8">
        <v>2011</v>
      </c>
      <c r="EK68" t="s">
        <v>393</v>
      </c>
      <c r="EL68" t="s">
        <v>385</v>
      </c>
      <c r="EM68" t="s">
        <v>576</v>
      </c>
      <c r="EN68" t="s">
        <v>393</v>
      </c>
      <c r="EO68" t="s">
        <v>376</v>
      </c>
      <c r="EP68" t="s">
        <v>393</v>
      </c>
      <c r="EQ68" t="s">
        <v>393</v>
      </c>
      <c r="ER68" t="s">
        <v>393</v>
      </c>
      <c r="ES68" t="s">
        <v>376</v>
      </c>
      <c r="ET68" t="s">
        <v>376</v>
      </c>
      <c r="EU68" t="s">
        <v>393</v>
      </c>
      <c r="EV68" t="s">
        <v>393</v>
      </c>
      <c r="EW68" t="s">
        <v>401</v>
      </c>
      <c r="EX68" t="s">
        <v>845</v>
      </c>
      <c r="EY68" t="s">
        <v>787</v>
      </c>
      <c r="EZ68">
        <v>2016</v>
      </c>
      <c r="FA68" t="s">
        <v>393</v>
      </c>
      <c r="FB68" t="s">
        <v>532</v>
      </c>
      <c r="FC68" t="s">
        <v>533</v>
      </c>
      <c r="FD68" t="s">
        <v>393</v>
      </c>
      <c r="FE68" t="s">
        <v>393</v>
      </c>
      <c r="FF68" t="s">
        <v>393</v>
      </c>
      <c r="FG68" t="s">
        <v>393</v>
      </c>
      <c r="FH68" t="s">
        <v>376</v>
      </c>
      <c r="FI68" t="s">
        <v>393</v>
      </c>
      <c r="FJ68" t="s">
        <v>393</v>
      </c>
      <c r="FK68" t="s">
        <v>393</v>
      </c>
      <c r="FL68" t="s">
        <v>393</v>
      </c>
      <c r="FM68" t="s">
        <v>401</v>
      </c>
      <c r="FN68" t="s">
        <v>376</v>
      </c>
      <c r="FO68" t="s">
        <v>376</v>
      </c>
      <c r="FP68" t="s">
        <v>376</v>
      </c>
      <c r="FQ68" t="s">
        <v>376</v>
      </c>
      <c r="FR68" t="s">
        <v>376</v>
      </c>
      <c r="FS68" t="s">
        <v>376</v>
      </c>
      <c r="FT68" t="s">
        <v>376</v>
      </c>
      <c r="FU68" t="s">
        <v>376</v>
      </c>
      <c r="FV68" t="s">
        <v>376</v>
      </c>
      <c r="FW68" t="s">
        <v>376</v>
      </c>
      <c r="FX68" t="s">
        <v>376</v>
      </c>
      <c r="FY68" t="s">
        <v>376</v>
      </c>
      <c r="FZ68" t="s">
        <v>376</v>
      </c>
      <c r="GA68" t="s">
        <v>376</v>
      </c>
      <c r="GB68" t="s">
        <v>376</v>
      </c>
      <c r="GC68" t="s">
        <v>376</v>
      </c>
      <c r="GD68" t="s">
        <v>376</v>
      </c>
      <c r="GE68" t="s">
        <v>376</v>
      </c>
      <c r="GF68" t="s">
        <v>376</v>
      </c>
      <c r="GG68" t="s">
        <v>376</v>
      </c>
      <c r="GH68" t="s">
        <v>376</v>
      </c>
      <c r="GI68" t="s">
        <v>376</v>
      </c>
      <c r="GJ68" t="s">
        <v>376</v>
      </c>
      <c r="GK68" t="s">
        <v>376</v>
      </c>
      <c r="GL68" t="s">
        <v>376</v>
      </c>
      <c r="GM68" t="s">
        <v>376</v>
      </c>
      <c r="GN68" t="s">
        <v>376</v>
      </c>
      <c r="GO68" t="s">
        <v>376</v>
      </c>
      <c r="GP68" t="s">
        <v>376</v>
      </c>
      <c r="GQ68" t="s">
        <v>376</v>
      </c>
      <c r="GR68" t="s">
        <v>376</v>
      </c>
      <c r="GS68" t="s">
        <v>376</v>
      </c>
      <c r="GT68" t="s">
        <v>376</v>
      </c>
      <c r="GU68" t="s">
        <v>376</v>
      </c>
      <c r="GV68" t="s">
        <v>376</v>
      </c>
      <c r="GW68" t="s">
        <v>376</v>
      </c>
      <c r="GX68" t="s">
        <v>376</v>
      </c>
      <c r="GY68" t="s">
        <v>376</v>
      </c>
      <c r="GZ68" t="s">
        <v>376</v>
      </c>
      <c r="HA68" t="s">
        <v>376</v>
      </c>
      <c r="HB68" t="s">
        <v>376</v>
      </c>
      <c r="HC68" t="s">
        <v>376</v>
      </c>
      <c r="HD68" t="s">
        <v>376</v>
      </c>
      <c r="HE68" t="s">
        <v>376</v>
      </c>
      <c r="HF68" t="s">
        <v>376</v>
      </c>
      <c r="HG68" t="s">
        <v>376</v>
      </c>
      <c r="HH68" t="s">
        <v>376</v>
      </c>
      <c r="HI68" t="s">
        <v>376</v>
      </c>
      <c r="HJ68" t="s">
        <v>376</v>
      </c>
      <c r="HK68" t="s">
        <v>376</v>
      </c>
      <c r="HL68" t="s">
        <v>376</v>
      </c>
      <c r="HM68" t="s">
        <v>376</v>
      </c>
      <c r="HN68" t="s">
        <v>376</v>
      </c>
      <c r="HO68" t="s">
        <v>376</v>
      </c>
      <c r="HP68" t="s">
        <v>376</v>
      </c>
      <c r="HQ68" t="s">
        <v>376</v>
      </c>
      <c r="HR68" t="s">
        <v>376</v>
      </c>
      <c r="HS68" t="s">
        <v>376</v>
      </c>
      <c r="HT68" t="s">
        <v>376</v>
      </c>
      <c r="HU68" t="s">
        <v>376</v>
      </c>
      <c r="HV68" t="s">
        <v>376</v>
      </c>
      <c r="HW68" t="s">
        <v>376</v>
      </c>
      <c r="HX68" t="s">
        <v>376</v>
      </c>
      <c r="HY68" t="s">
        <v>376</v>
      </c>
      <c r="HZ68" t="s">
        <v>376</v>
      </c>
      <c r="IA68" t="s">
        <v>376</v>
      </c>
      <c r="IB68" t="s">
        <v>376</v>
      </c>
      <c r="IC68" t="s">
        <v>376</v>
      </c>
      <c r="ID68" t="s">
        <v>376</v>
      </c>
      <c r="IE68" t="s">
        <v>376</v>
      </c>
      <c r="IF68" t="s">
        <v>376</v>
      </c>
      <c r="IG68" t="s">
        <v>376</v>
      </c>
      <c r="IH68" t="s">
        <v>376</v>
      </c>
      <c r="II68" t="s">
        <v>376</v>
      </c>
      <c r="IJ68" t="s">
        <v>376</v>
      </c>
      <c r="IK68" t="s">
        <v>376</v>
      </c>
      <c r="IL68" t="s">
        <v>376</v>
      </c>
      <c r="IM68" t="s">
        <v>376</v>
      </c>
      <c r="IN68" t="s">
        <v>376</v>
      </c>
      <c r="IO68" t="s">
        <v>376</v>
      </c>
      <c r="IP68" t="s">
        <v>376</v>
      </c>
      <c r="IQ68" t="s">
        <v>376</v>
      </c>
      <c r="IR68" t="s">
        <v>376</v>
      </c>
      <c r="IS68" t="s">
        <v>376</v>
      </c>
      <c r="IT68" t="s">
        <v>376</v>
      </c>
      <c r="IU68" t="s">
        <v>376</v>
      </c>
      <c r="IV68" t="s">
        <v>376</v>
      </c>
      <c r="IW68" t="s">
        <v>376</v>
      </c>
      <c r="IX68" t="s">
        <v>376</v>
      </c>
      <c r="IY68" t="s">
        <v>376</v>
      </c>
      <c r="IZ68" t="s">
        <v>376</v>
      </c>
      <c r="JA68" t="s">
        <v>376</v>
      </c>
      <c r="JB68" t="s">
        <v>376</v>
      </c>
      <c r="JC68" t="s">
        <v>376</v>
      </c>
      <c r="JD68" t="s">
        <v>376</v>
      </c>
      <c r="JE68" t="s">
        <v>376</v>
      </c>
      <c r="JF68" s="8">
        <f>AVERAGE(Tabla2[[#This Row],[Año]])</f>
        <v>2011</v>
      </c>
      <c r="JG68" s="8">
        <f>AVERAGE(Tabla2[[#This Row],[Año 2]])</f>
        <v>2016</v>
      </c>
      <c r="JH68" s="8">
        <v>2</v>
      </c>
    </row>
    <row r="69" spans="1:268" x14ac:dyDescent="0.35">
      <c r="A69" s="33">
        <v>56</v>
      </c>
      <c r="B69" t="s">
        <v>333</v>
      </c>
      <c r="C69" t="s">
        <v>360</v>
      </c>
      <c r="D69">
        <v>303510337</v>
      </c>
      <c r="E69" t="s">
        <v>376</v>
      </c>
      <c r="F69" t="s">
        <v>376</v>
      </c>
      <c r="G69" t="s">
        <v>778</v>
      </c>
      <c r="H69" t="s">
        <v>750</v>
      </c>
      <c r="I69" t="s">
        <v>840</v>
      </c>
      <c r="J69" t="s">
        <v>779</v>
      </c>
      <c r="K69" t="s">
        <v>833</v>
      </c>
      <c r="L69" t="s">
        <v>376</v>
      </c>
      <c r="M69" t="s">
        <v>751</v>
      </c>
      <c r="N69" t="s">
        <v>846</v>
      </c>
      <c r="O69" t="s">
        <v>847</v>
      </c>
      <c r="P69" t="s">
        <v>848</v>
      </c>
      <c r="Q69" s="30" t="s">
        <v>849</v>
      </c>
      <c r="R69" t="s">
        <v>393</v>
      </c>
      <c r="S69" t="s">
        <v>393</v>
      </c>
      <c r="T69" t="s">
        <v>376</v>
      </c>
      <c r="U69" t="s">
        <v>755</v>
      </c>
      <c r="V69" t="s">
        <v>755</v>
      </c>
      <c r="W69" t="s">
        <v>376</v>
      </c>
      <c r="X69" t="s">
        <v>755</v>
      </c>
      <c r="Y69" t="s">
        <v>393</v>
      </c>
      <c r="Z69" t="s">
        <v>393</v>
      </c>
      <c r="AA69" t="s">
        <v>393</v>
      </c>
      <c r="AB69" t="s">
        <v>376</v>
      </c>
      <c r="AC69" t="s">
        <v>393</v>
      </c>
      <c r="AD69" t="s">
        <v>393</v>
      </c>
      <c r="AE69" t="s">
        <v>393</v>
      </c>
      <c r="AF69" t="s">
        <v>393</v>
      </c>
      <c r="AG69" t="s">
        <v>393</v>
      </c>
      <c r="AH69" t="s">
        <v>393</v>
      </c>
      <c r="AI69" t="s">
        <v>393</v>
      </c>
      <c r="AJ69" t="s">
        <v>393</v>
      </c>
      <c r="AK69" s="49">
        <v>0.05</v>
      </c>
      <c r="AL69">
        <v>20</v>
      </c>
      <c r="AM69" t="s">
        <v>378</v>
      </c>
      <c r="AN69" t="s">
        <v>393</v>
      </c>
      <c r="AO69" t="s">
        <v>393</v>
      </c>
      <c r="AP69" t="s">
        <v>850</v>
      </c>
      <c r="AQ69">
        <v>111230993</v>
      </c>
      <c r="AR69" t="s">
        <v>393</v>
      </c>
      <c r="AS69" t="s">
        <v>393</v>
      </c>
      <c r="AT69" t="s">
        <v>393</v>
      </c>
      <c r="AU69" t="s">
        <v>393</v>
      </c>
      <c r="AV69" t="s">
        <v>393</v>
      </c>
      <c r="AW69" t="s">
        <v>376</v>
      </c>
      <c r="AX69" t="s">
        <v>393</v>
      </c>
      <c r="AY69" t="s">
        <v>393</v>
      </c>
      <c r="AZ69" s="30" t="s">
        <v>851</v>
      </c>
      <c r="BA69">
        <v>88882614</v>
      </c>
      <c r="BB69" t="s">
        <v>852</v>
      </c>
      <c r="BC69">
        <v>303740057</v>
      </c>
      <c r="BD69" t="s">
        <v>393</v>
      </c>
      <c r="BE69" t="s">
        <v>393</v>
      </c>
      <c r="BF69" t="s">
        <v>393</v>
      </c>
      <c r="BG69" t="s">
        <v>393</v>
      </c>
      <c r="BH69" t="s">
        <v>393</v>
      </c>
      <c r="BI69" t="s">
        <v>376</v>
      </c>
      <c r="BJ69" t="s">
        <v>393</v>
      </c>
      <c r="BK69" t="s">
        <v>393</v>
      </c>
      <c r="BL69" s="30" t="s">
        <v>853</v>
      </c>
      <c r="BM69">
        <v>70172542</v>
      </c>
      <c r="BN69" t="s">
        <v>854</v>
      </c>
      <c r="BO69">
        <v>302970645</v>
      </c>
      <c r="BP69" t="s">
        <v>393</v>
      </c>
      <c r="BQ69" t="s">
        <v>393</v>
      </c>
      <c r="BR69" t="s">
        <v>393</v>
      </c>
      <c r="BS69" t="s">
        <v>393</v>
      </c>
      <c r="BT69" t="s">
        <v>393</v>
      </c>
      <c r="BU69" t="s">
        <v>376</v>
      </c>
      <c r="BV69" t="s">
        <v>393</v>
      </c>
      <c r="BW69" t="s">
        <v>393</v>
      </c>
      <c r="BX69" s="30" t="s">
        <v>855</v>
      </c>
      <c r="BY69">
        <v>86337212</v>
      </c>
      <c r="BZ69" t="s">
        <v>376</v>
      </c>
      <c r="CA69" t="s">
        <v>376</v>
      </c>
      <c r="CB69" t="s">
        <v>376</v>
      </c>
      <c r="CC69" t="s">
        <v>376</v>
      </c>
      <c r="CD69" t="s">
        <v>376</v>
      </c>
      <c r="CE69" t="s">
        <v>376</v>
      </c>
      <c r="CF69" t="s">
        <v>376</v>
      </c>
      <c r="CG69" t="s">
        <v>376</v>
      </c>
      <c r="CH69" t="s">
        <v>376</v>
      </c>
      <c r="CI69" t="s">
        <v>376</v>
      </c>
      <c r="CJ69" t="s">
        <v>376</v>
      </c>
      <c r="CK69" t="s">
        <v>376</v>
      </c>
      <c r="CL69" t="s">
        <v>376</v>
      </c>
      <c r="CM69" t="s">
        <v>376</v>
      </c>
      <c r="CN69" t="s">
        <v>376</v>
      </c>
      <c r="CO69" t="s">
        <v>376</v>
      </c>
      <c r="CP69" t="s">
        <v>376</v>
      </c>
      <c r="CQ69" t="s">
        <v>376</v>
      </c>
      <c r="CR69" t="s">
        <v>376</v>
      </c>
      <c r="CS69" t="s">
        <v>376</v>
      </c>
      <c r="CT69" t="s">
        <v>376</v>
      </c>
      <c r="CU69" t="s">
        <v>376</v>
      </c>
      <c r="CV69" t="s">
        <v>376</v>
      </c>
      <c r="CW69" t="s">
        <v>376</v>
      </c>
      <c r="CX69" t="s">
        <v>376</v>
      </c>
      <c r="CY69" t="s">
        <v>376</v>
      </c>
      <c r="CZ69" t="s">
        <v>376</v>
      </c>
      <c r="DA69" t="s">
        <v>376</v>
      </c>
      <c r="DB69" t="s">
        <v>376</v>
      </c>
      <c r="DC69" t="s">
        <v>376</v>
      </c>
      <c r="DD69" t="s">
        <v>376</v>
      </c>
      <c r="DE69" t="s">
        <v>376</v>
      </c>
      <c r="DF69" t="s">
        <v>376</v>
      </c>
      <c r="DG69" t="s">
        <v>376</v>
      </c>
      <c r="DH69" t="s">
        <v>376</v>
      </c>
      <c r="DI69" t="s">
        <v>376</v>
      </c>
      <c r="DJ69" t="s">
        <v>376</v>
      </c>
      <c r="DK69" t="s">
        <v>376</v>
      </c>
      <c r="DL69" t="s">
        <v>376</v>
      </c>
      <c r="DM69" t="s">
        <v>376</v>
      </c>
      <c r="DN69" t="s">
        <v>376</v>
      </c>
      <c r="DO69" t="s">
        <v>376</v>
      </c>
      <c r="DP69" t="s">
        <v>376</v>
      </c>
      <c r="DQ69" t="s">
        <v>376</v>
      </c>
      <c r="DR69" t="s">
        <v>376</v>
      </c>
      <c r="DS69" t="s">
        <v>376</v>
      </c>
      <c r="DT69" t="s">
        <v>376</v>
      </c>
      <c r="DU69" t="s">
        <v>376</v>
      </c>
      <c r="DV69" t="s">
        <v>376</v>
      </c>
      <c r="DW69" t="s">
        <v>376</v>
      </c>
      <c r="DX69" t="s">
        <v>376</v>
      </c>
      <c r="DY69" t="s">
        <v>376</v>
      </c>
      <c r="DZ69" t="s">
        <v>376</v>
      </c>
      <c r="EA69" t="s">
        <v>376</v>
      </c>
      <c r="EB69" t="s">
        <v>376</v>
      </c>
      <c r="EC69" t="s">
        <v>376</v>
      </c>
      <c r="ED69" t="s">
        <v>376</v>
      </c>
      <c r="EE69" t="s">
        <v>376</v>
      </c>
      <c r="EF69" t="s">
        <v>376</v>
      </c>
      <c r="EG69" t="s">
        <v>376</v>
      </c>
      <c r="EH69" t="s">
        <v>856</v>
      </c>
      <c r="EI69" t="s">
        <v>787</v>
      </c>
      <c r="EJ69" s="8">
        <v>2017</v>
      </c>
      <c r="EK69" t="s">
        <v>393</v>
      </c>
      <c r="EL69" t="s">
        <v>532</v>
      </c>
      <c r="EM69" t="s">
        <v>533</v>
      </c>
      <c r="EN69" t="s">
        <v>393</v>
      </c>
      <c r="EO69" t="s">
        <v>376</v>
      </c>
      <c r="EP69" t="s">
        <v>393</v>
      </c>
      <c r="EQ69" t="s">
        <v>393</v>
      </c>
      <c r="ER69" t="s">
        <v>376</v>
      </c>
      <c r="ES69" t="s">
        <v>393</v>
      </c>
      <c r="ET69" t="s">
        <v>393</v>
      </c>
      <c r="EU69" t="s">
        <v>393</v>
      </c>
      <c r="EV69" t="s">
        <v>393</v>
      </c>
      <c r="EW69" t="s">
        <v>401</v>
      </c>
      <c r="EX69" t="s">
        <v>857</v>
      </c>
      <c r="EY69" t="s">
        <v>787</v>
      </c>
      <c r="EZ69">
        <v>2019</v>
      </c>
      <c r="FA69" t="s">
        <v>393</v>
      </c>
      <c r="FB69" t="s">
        <v>858</v>
      </c>
      <c r="FC69" t="s">
        <v>859</v>
      </c>
      <c r="FD69" t="s">
        <v>393</v>
      </c>
      <c r="FE69" t="s">
        <v>376</v>
      </c>
      <c r="FF69" t="s">
        <v>393</v>
      </c>
      <c r="FG69" t="s">
        <v>393</v>
      </c>
      <c r="FH69" t="s">
        <v>376</v>
      </c>
      <c r="FI69" t="s">
        <v>393</v>
      </c>
      <c r="FJ69" t="s">
        <v>393</v>
      </c>
      <c r="FK69" t="s">
        <v>393</v>
      </c>
      <c r="FL69" t="s">
        <v>393</v>
      </c>
      <c r="FM69" t="s">
        <v>401</v>
      </c>
      <c r="FN69" t="s">
        <v>860</v>
      </c>
      <c r="FO69" t="s">
        <v>787</v>
      </c>
      <c r="FP69">
        <v>2020</v>
      </c>
      <c r="FQ69" t="s">
        <v>393</v>
      </c>
      <c r="FR69" t="s">
        <v>458</v>
      </c>
      <c r="FS69" t="s">
        <v>861</v>
      </c>
      <c r="FT69" t="s">
        <v>393</v>
      </c>
      <c r="FU69" t="s">
        <v>393</v>
      </c>
      <c r="FV69" t="s">
        <v>393</v>
      </c>
      <c r="FW69" t="s">
        <v>393</v>
      </c>
      <c r="FX69" t="s">
        <v>376</v>
      </c>
      <c r="FY69" t="s">
        <v>393</v>
      </c>
      <c r="FZ69" t="s">
        <v>393</v>
      </c>
      <c r="GA69" t="s">
        <v>393</v>
      </c>
      <c r="GB69" t="s">
        <v>393</v>
      </c>
      <c r="GC69" t="s">
        <v>401</v>
      </c>
      <c r="GD69" t="s">
        <v>862</v>
      </c>
      <c r="GE69" t="s">
        <v>382</v>
      </c>
      <c r="GF69">
        <v>2009</v>
      </c>
      <c r="GG69" t="s">
        <v>393</v>
      </c>
      <c r="GH69" t="s">
        <v>385</v>
      </c>
      <c r="GI69" t="s">
        <v>576</v>
      </c>
      <c r="GJ69" t="s">
        <v>393</v>
      </c>
      <c r="GK69" t="s">
        <v>376</v>
      </c>
      <c r="GL69" t="s">
        <v>393</v>
      </c>
      <c r="GM69" t="s">
        <v>393</v>
      </c>
      <c r="GN69" t="s">
        <v>393</v>
      </c>
      <c r="GO69" t="s">
        <v>376</v>
      </c>
      <c r="GP69" t="s">
        <v>376</v>
      </c>
      <c r="GQ69" t="s">
        <v>393</v>
      </c>
      <c r="GR69" t="s">
        <v>393</v>
      </c>
      <c r="GS69" t="s">
        <v>401</v>
      </c>
      <c r="GT69" t="s">
        <v>376</v>
      </c>
      <c r="GU69" t="s">
        <v>376</v>
      </c>
      <c r="GV69" t="s">
        <v>376</v>
      </c>
      <c r="GW69" t="s">
        <v>376</v>
      </c>
      <c r="GX69" t="s">
        <v>376</v>
      </c>
      <c r="GY69" t="s">
        <v>376</v>
      </c>
      <c r="GZ69" t="s">
        <v>376</v>
      </c>
      <c r="HA69" t="s">
        <v>376</v>
      </c>
      <c r="HB69" t="s">
        <v>376</v>
      </c>
      <c r="HC69" t="s">
        <v>376</v>
      </c>
      <c r="HD69" t="s">
        <v>376</v>
      </c>
      <c r="HE69" t="s">
        <v>376</v>
      </c>
      <c r="HF69" t="s">
        <v>376</v>
      </c>
      <c r="HG69" t="s">
        <v>376</v>
      </c>
      <c r="HH69" t="s">
        <v>376</v>
      </c>
      <c r="HI69" t="s">
        <v>376</v>
      </c>
      <c r="HJ69" t="s">
        <v>376</v>
      </c>
      <c r="HK69" t="s">
        <v>376</v>
      </c>
      <c r="HL69" t="s">
        <v>376</v>
      </c>
      <c r="HM69" t="s">
        <v>376</v>
      </c>
      <c r="HN69" t="s">
        <v>376</v>
      </c>
      <c r="HO69" t="s">
        <v>376</v>
      </c>
      <c r="HP69" t="s">
        <v>376</v>
      </c>
      <c r="HQ69" t="s">
        <v>376</v>
      </c>
      <c r="HR69" t="s">
        <v>376</v>
      </c>
      <c r="HS69" t="s">
        <v>376</v>
      </c>
      <c r="HT69" t="s">
        <v>376</v>
      </c>
      <c r="HU69" t="s">
        <v>376</v>
      </c>
      <c r="HV69" t="s">
        <v>376</v>
      </c>
      <c r="HW69" t="s">
        <v>376</v>
      </c>
      <c r="HX69" t="s">
        <v>376</v>
      </c>
      <c r="HY69" t="s">
        <v>376</v>
      </c>
      <c r="HZ69" t="s">
        <v>376</v>
      </c>
      <c r="IA69" t="s">
        <v>376</v>
      </c>
      <c r="IB69" t="s">
        <v>376</v>
      </c>
      <c r="IC69" t="s">
        <v>376</v>
      </c>
      <c r="ID69" t="s">
        <v>376</v>
      </c>
      <c r="IE69" t="s">
        <v>376</v>
      </c>
      <c r="IF69" t="s">
        <v>376</v>
      </c>
      <c r="IG69" t="s">
        <v>376</v>
      </c>
      <c r="IH69" t="s">
        <v>376</v>
      </c>
      <c r="II69" t="s">
        <v>376</v>
      </c>
      <c r="IJ69" t="s">
        <v>376</v>
      </c>
      <c r="IK69" t="s">
        <v>376</v>
      </c>
      <c r="IL69" t="s">
        <v>376</v>
      </c>
      <c r="IM69" t="s">
        <v>376</v>
      </c>
      <c r="IN69" t="s">
        <v>376</v>
      </c>
      <c r="IO69" t="s">
        <v>376</v>
      </c>
      <c r="IP69" t="s">
        <v>376</v>
      </c>
      <c r="IQ69" t="s">
        <v>376</v>
      </c>
      <c r="IR69" t="s">
        <v>376</v>
      </c>
      <c r="IS69" t="s">
        <v>376</v>
      </c>
      <c r="IT69" t="s">
        <v>376</v>
      </c>
      <c r="IU69" t="s">
        <v>376</v>
      </c>
      <c r="IV69" t="s">
        <v>376</v>
      </c>
      <c r="IW69" t="s">
        <v>376</v>
      </c>
      <c r="IX69" t="s">
        <v>376</v>
      </c>
      <c r="IY69" t="s">
        <v>376</v>
      </c>
      <c r="IZ69" t="s">
        <v>376</v>
      </c>
      <c r="JA69" t="s">
        <v>376</v>
      </c>
      <c r="JB69" t="s">
        <v>376</v>
      </c>
      <c r="JC69" t="s">
        <v>376</v>
      </c>
      <c r="JD69" t="s">
        <v>376</v>
      </c>
      <c r="JE69" t="s">
        <v>376</v>
      </c>
      <c r="JF69" s="8">
        <f>AVERAGE(Tabla2[[#This Row],[Año 4]])</f>
        <v>2009</v>
      </c>
      <c r="JG69" s="34">
        <f>AVERAGE(Tabla2[[#This Row],[Año]], Tabla2[[#This Row],[Año 2]],Tabla2[[#This Row],[Año 3]])</f>
        <v>2018.6666666666667</v>
      </c>
      <c r="JH69" s="8">
        <v>4</v>
      </c>
    </row>
    <row r="70" spans="1:268" x14ac:dyDescent="0.35">
      <c r="A70" s="36">
        <v>57</v>
      </c>
      <c r="B70" s="28" t="s">
        <v>334</v>
      </c>
      <c r="C70" t="s">
        <v>360</v>
      </c>
      <c r="D70">
        <v>303320439</v>
      </c>
      <c r="E70" t="s">
        <v>376</v>
      </c>
      <c r="F70" t="s">
        <v>376</v>
      </c>
      <c r="G70" t="s">
        <v>778</v>
      </c>
      <c r="H70" t="s">
        <v>750</v>
      </c>
      <c r="I70" t="s">
        <v>779</v>
      </c>
      <c r="J70" t="s">
        <v>840</v>
      </c>
      <c r="K70" t="s">
        <v>376</v>
      </c>
      <c r="L70" t="s">
        <v>376</v>
      </c>
      <c r="M70" t="s">
        <v>863</v>
      </c>
      <c r="N70" t="s">
        <v>376</v>
      </c>
      <c r="O70" t="s">
        <v>864</v>
      </c>
      <c r="P70">
        <v>84755133</v>
      </c>
      <c r="Q70" s="39" t="s">
        <v>865</v>
      </c>
      <c r="R70" t="s">
        <v>393</v>
      </c>
      <c r="S70" t="s">
        <v>393</v>
      </c>
      <c r="T70" t="s">
        <v>376</v>
      </c>
      <c r="U70" t="s">
        <v>755</v>
      </c>
      <c r="V70" t="s">
        <v>755</v>
      </c>
      <c r="W70" t="s">
        <v>376</v>
      </c>
      <c r="X70" t="s">
        <v>755</v>
      </c>
      <c r="Y70" t="s">
        <v>393</v>
      </c>
      <c r="Z70" t="s">
        <v>393</v>
      </c>
      <c r="AA70" t="s">
        <v>393</v>
      </c>
      <c r="AB70" t="s">
        <v>376</v>
      </c>
      <c r="AC70" t="s">
        <v>393</v>
      </c>
      <c r="AD70" t="s">
        <v>393</v>
      </c>
      <c r="AE70" t="s">
        <v>393</v>
      </c>
      <c r="AF70" t="s">
        <v>393</v>
      </c>
      <c r="AG70" t="s">
        <v>393</v>
      </c>
      <c r="AH70" t="s">
        <v>401</v>
      </c>
      <c r="AI70" t="s">
        <v>401</v>
      </c>
      <c r="AJ70" t="s">
        <v>393</v>
      </c>
      <c r="AK70" s="54">
        <v>0.05</v>
      </c>
      <c r="AL70">
        <v>20</v>
      </c>
      <c r="AM70" t="s">
        <v>378</v>
      </c>
      <c r="AN70" t="s">
        <v>378</v>
      </c>
      <c r="AO70" t="s">
        <v>393</v>
      </c>
      <c r="AP70" t="s">
        <v>852</v>
      </c>
      <c r="AQ70">
        <v>303740057</v>
      </c>
      <c r="AR70" t="s">
        <v>393</v>
      </c>
      <c r="AS70" t="s">
        <v>393</v>
      </c>
      <c r="AT70" t="s">
        <v>393</v>
      </c>
      <c r="AU70" t="s">
        <v>401</v>
      </c>
      <c r="AV70" t="s">
        <v>393</v>
      </c>
      <c r="AW70" t="s">
        <v>376</v>
      </c>
      <c r="AX70" t="s">
        <v>393</v>
      </c>
      <c r="AY70" t="s">
        <v>393</v>
      </c>
      <c r="AZ70" s="39" t="s">
        <v>853</v>
      </c>
      <c r="BA70">
        <v>70172542</v>
      </c>
      <c r="BB70" t="s">
        <v>854</v>
      </c>
      <c r="BC70">
        <v>302970645</v>
      </c>
      <c r="BD70" t="s">
        <v>393</v>
      </c>
      <c r="BE70" t="s">
        <v>393</v>
      </c>
      <c r="BF70" t="s">
        <v>401</v>
      </c>
      <c r="BG70" t="s">
        <v>393</v>
      </c>
      <c r="BH70" t="s">
        <v>393</v>
      </c>
      <c r="BI70" t="s">
        <v>376</v>
      </c>
      <c r="BJ70" t="s">
        <v>393</v>
      </c>
      <c r="BK70" t="s">
        <v>393</v>
      </c>
      <c r="BL70" s="39" t="s">
        <v>855</v>
      </c>
      <c r="BM70">
        <v>86337212</v>
      </c>
      <c r="BN70" t="s">
        <v>376</v>
      </c>
      <c r="BO70" t="s">
        <v>376</v>
      </c>
      <c r="BP70" t="s">
        <v>376</v>
      </c>
      <c r="BQ70" t="s">
        <v>376</v>
      </c>
      <c r="BR70" t="s">
        <v>376</v>
      </c>
      <c r="BS70" t="s">
        <v>376</v>
      </c>
      <c r="BT70" t="s">
        <v>376</v>
      </c>
      <c r="BU70" t="s">
        <v>376</v>
      </c>
      <c r="BV70" t="s">
        <v>376</v>
      </c>
      <c r="BW70" t="s">
        <v>376</v>
      </c>
      <c r="BX70" t="s">
        <v>376</v>
      </c>
      <c r="BY70" t="s">
        <v>376</v>
      </c>
      <c r="BZ70" s="45" t="s">
        <v>376</v>
      </c>
      <c r="CA70" s="45" t="s">
        <v>376</v>
      </c>
      <c r="CB70" s="45" t="s">
        <v>376</v>
      </c>
      <c r="CC70" s="45" t="s">
        <v>376</v>
      </c>
      <c r="CD70" s="45" t="s">
        <v>376</v>
      </c>
      <c r="CE70" s="45" t="s">
        <v>376</v>
      </c>
      <c r="CF70" s="45" t="s">
        <v>376</v>
      </c>
      <c r="CG70" s="45" t="s">
        <v>376</v>
      </c>
      <c r="CH70" s="45" t="s">
        <v>376</v>
      </c>
      <c r="CI70" s="45" t="s">
        <v>376</v>
      </c>
      <c r="CJ70" s="45" t="s">
        <v>376</v>
      </c>
      <c r="CK70" s="45" t="s">
        <v>376</v>
      </c>
      <c r="CL70" s="45" t="s">
        <v>376</v>
      </c>
      <c r="CM70" s="45" t="s">
        <v>376</v>
      </c>
      <c r="CN70" s="45" t="s">
        <v>376</v>
      </c>
      <c r="CO70" s="45" t="s">
        <v>376</v>
      </c>
      <c r="CP70" s="45" t="s">
        <v>376</v>
      </c>
      <c r="CQ70" s="45" t="s">
        <v>376</v>
      </c>
      <c r="CR70" s="45" t="s">
        <v>376</v>
      </c>
      <c r="CS70" s="45" t="s">
        <v>376</v>
      </c>
      <c r="CT70" s="45" t="s">
        <v>376</v>
      </c>
      <c r="CU70" s="45" t="s">
        <v>376</v>
      </c>
      <c r="CV70" s="45" t="s">
        <v>376</v>
      </c>
      <c r="CW70" s="45" t="s">
        <v>376</v>
      </c>
      <c r="CX70" s="45" t="s">
        <v>376</v>
      </c>
      <c r="CY70" s="45" t="s">
        <v>376</v>
      </c>
      <c r="CZ70" s="45" t="s">
        <v>376</v>
      </c>
      <c r="DA70" s="45" t="s">
        <v>376</v>
      </c>
      <c r="DB70" s="45" t="s">
        <v>376</v>
      </c>
      <c r="DC70" s="45" t="s">
        <v>376</v>
      </c>
      <c r="DD70" s="45" t="s">
        <v>376</v>
      </c>
      <c r="DE70" s="45" t="s">
        <v>376</v>
      </c>
      <c r="DF70" s="45" t="s">
        <v>376</v>
      </c>
      <c r="DG70" s="45" t="s">
        <v>376</v>
      </c>
      <c r="DH70" s="45" t="s">
        <v>376</v>
      </c>
      <c r="DI70" s="45" t="s">
        <v>376</v>
      </c>
      <c r="DJ70" s="45" t="s">
        <v>376</v>
      </c>
      <c r="DK70" s="45" t="s">
        <v>376</v>
      </c>
      <c r="DL70" s="45" t="s">
        <v>376</v>
      </c>
      <c r="DM70" s="45" t="s">
        <v>376</v>
      </c>
      <c r="DN70" s="45" t="s">
        <v>376</v>
      </c>
      <c r="DO70" s="45" t="s">
        <v>376</v>
      </c>
      <c r="DP70" s="45" t="s">
        <v>376</v>
      </c>
      <c r="DQ70" s="45" t="s">
        <v>376</v>
      </c>
      <c r="DR70" s="45" t="s">
        <v>376</v>
      </c>
      <c r="DS70" s="45" t="s">
        <v>376</v>
      </c>
      <c r="DT70" s="45" t="s">
        <v>376</v>
      </c>
      <c r="DU70" s="45" t="s">
        <v>376</v>
      </c>
      <c r="DV70" s="45" t="s">
        <v>376</v>
      </c>
      <c r="DW70" s="45" t="s">
        <v>376</v>
      </c>
      <c r="DX70" s="45" t="s">
        <v>376</v>
      </c>
      <c r="DY70" s="45" t="s">
        <v>376</v>
      </c>
      <c r="DZ70" s="45" t="s">
        <v>376</v>
      </c>
      <c r="EA70" s="45" t="s">
        <v>376</v>
      </c>
      <c r="EB70" s="45" t="s">
        <v>376</v>
      </c>
      <c r="EC70" s="45" t="s">
        <v>376</v>
      </c>
      <c r="ED70" s="45" t="s">
        <v>376</v>
      </c>
      <c r="EE70" s="45" t="s">
        <v>376</v>
      </c>
      <c r="EF70" s="45" t="s">
        <v>376</v>
      </c>
      <c r="EG70" s="45" t="s">
        <v>376</v>
      </c>
      <c r="EH70" t="s">
        <v>866</v>
      </c>
      <c r="EI70" t="s">
        <v>787</v>
      </c>
      <c r="EJ70" s="8">
        <v>2013</v>
      </c>
      <c r="EK70" t="s">
        <v>393</v>
      </c>
      <c r="EL70" t="s">
        <v>532</v>
      </c>
      <c r="EM70" t="s">
        <v>533</v>
      </c>
      <c r="EN70" t="s">
        <v>393</v>
      </c>
      <c r="EO70" t="s">
        <v>376</v>
      </c>
      <c r="EP70" t="s">
        <v>393</v>
      </c>
      <c r="EQ70" t="s">
        <v>393</v>
      </c>
      <c r="ER70" t="s">
        <v>376</v>
      </c>
      <c r="ES70" t="s">
        <v>393</v>
      </c>
      <c r="ET70" t="s">
        <v>393</v>
      </c>
      <c r="EU70" t="s">
        <v>393</v>
      </c>
      <c r="EV70" t="s">
        <v>393</v>
      </c>
      <c r="EW70" t="s">
        <v>401</v>
      </c>
      <c r="EX70" t="s">
        <v>867</v>
      </c>
      <c r="EY70" t="s">
        <v>787</v>
      </c>
      <c r="EZ70">
        <v>2015</v>
      </c>
      <c r="FA70" t="s">
        <v>393</v>
      </c>
      <c r="FB70" t="s">
        <v>532</v>
      </c>
      <c r="FC70" t="s">
        <v>533</v>
      </c>
      <c r="FD70" t="s">
        <v>393</v>
      </c>
      <c r="FE70" t="s">
        <v>393</v>
      </c>
      <c r="FF70" t="s">
        <v>393</v>
      </c>
      <c r="FG70" t="s">
        <v>393</v>
      </c>
      <c r="FH70" t="s">
        <v>376</v>
      </c>
      <c r="FI70" t="s">
        <v>393</v>
      </c>
      <c r="FJ70" t="s">
        <v>393</v>
      </c>
      <c r="FK70" t="s">
        <v>393</v>
      </c>
      <c r="FL70" t="s">
        <v>393</v>
      </c>
      <c r="FM70" t="s">
        <v>401</v>
      </c>
      <c r="FN70" t="s">
        <v>868</v>
      </c>
      <c r="FO70" t="s">
        <v>382</v>
      </c>
      <c r="FP70">
        <v>2017</v>
      </c>
      <c r="FQ70" t="s">
        <v>393</v>
      </c>
      <c r="FR70" t="s">
        <v>385</v>
      </c>
      <c r="FS70" t="s">
        <v>457</v>
      </c>
      <c r="FT70" t="s">
        <v>393</v>
      </c>
      <c r="FU70" t="s">
        <v>376</v>
      </c>
      <c r="FV70" t="s">
        <v>393</v>
      </c>
      <c r="FW70" t="s">
        <v>393</v>
      </c>
      <c r="FX70" t="s">
        <v>393</v>
      </c>
      <c r="FY70" t="s">
        <v>376</v>
      </c>
      <c r="FZ70" t="s">
        <v>376</v>
      </c>
      <c r="GA70" t="s">
        <v>393</v>
      </c>
      <c r="GB70" t="s">
        <v>393</v>
      </c>
      <c r="GC70" t="s">
        <v>401</v>
      </c>
      <c r="GD70" t="s">
        <v>376</v>
      </c>
      <c r="GE70" t="s">
        <v>376</v>
      </c>
      <c r="GF70" t="s">
        <v>376</v>
      </c>
      <c r="GG70" t="s">
        <v>376</v>
      </c>
      <c r="GH70" t="s">
        <v>376</v>
      </c>
      <c r="GI70" t="s">
        <v>376</v>
      </c>
      <c r="GJ70" t="s">
        <v>376</v>
      </c>
      <c r="GK70" t="s">
        <v>376</v>
      </c>
      <c r="GL70" t="s">
        <v>376</v>
      </c>
      <c r="GM70" t="s">
        <v>376</v>
      </c>
      <c r="GN70" t="s">
        <v>376</v>
      </c>
      <c r="GO70" t="s">
        <v>376</v>
      </c>
      <c r="GP70" t="s">
        <v>376</v>
      </c>
      <c r="GQ70" t="s">
        <v>376</v>
      </c>
      <c r="GR70" t="s">
        <v>376</v>
      </c>
      <c r="GS70" t="s">
        <v>376</v>
      </c>
      <c r="GT70" s="45" t="s">
        <v>376</v>
      </c>
      <c r="GU70" s="45" t="s">
        <v>376</v>
      </c>
      <c r="GV70" s="45" t="s">
        <v>376</v>
      </c>
      <c r="GW70" s="45" t="s">
        <v>376</v>
      </c>
      <c r="GX70" s="45" t="s">
        <v>376</v>
      </c>
      <c r="GY70" s="45" t="s">
        <v>376</v>
      </c>
      <c r="GZ70" s="45" t="s">
        <v>376</v>
      </c>
      <c r="HA70" s="45" t="s">
        <v>376</v>
      </c>
      <c r="HB70" s="45" t="s">
        <v>376</v>
      </c>
      <c r="HC70" s="45" t="s">
        <v>376</v>
      </c>
      <c r="HD70" s="45" t="s">
        <v>376</v>
      </c>
      <c r="HE70" s="45" t="s">
        <v>376</v>
      </c>
      <c r="HF70" s="45" t="s">
        <v>376</v>
      </c>
      <c r="HG70" s="45" t="s">
        <v>376</v>
      </c>
      <c r="HH70" s="45" t="s">
        <v>376</v>
      </c>
      <c r="HI70" s="45" t="s">
        <v>376</v>
      </c>
      <c r="HJ70" s="45" t="s">
        <v>376</v>
      </c>
      <c r="HK70" s="45" t="s">
        <v>376</v>
      </c>
      <c r="HL70" s="45" t="s">
        <v>376</v>
      </c>
      <c r="HM70" s="45" t="s">
        <v>376</v>
      </c>
      <c r="HN70" s="45" t="s">
        <v>376</v>
      </c>
      <c r="HO70" s="45" t="s">
        <v>376</v>
      </c>
      <c r="HP70" s="45" t="s">
        <v>376</v>
      </c>
      <c r="HQ70" s="45" t="s">
        <v>376</v>
      </c>
      <c r="HR70" s="45" t="s">
        <v>376</v>
      </c>
      <c r="HS70" s="45" t="s">
        <v>376</v>
      </c>
      <c r="HT70" s="45" t="s">
        <v>376</v>
      </c>
      <c r="HU70" s="45" t="s">
        <v>376</v>
      </c>
      <c r="HV70" s="45" t="s">
        <v>376</v>
      </c>
      <c r="HW70" s="45" t="s">
        <v>376</v>
      </c>
      <c r="HX70" s="45" t="s">
        <v>376</v>
      </c>
      <c r="HY70" s="45" t="s">
        <v>376</v>
      </c>
      <c r="HZ70" s="45" t="s">
        <v>376</v>
      </c>
      <c r="IA70" s="45" t="s">
        <v>376</v>
      </c>
      <c r="IB70" s="45" t="s">
        <v>376</v>
      </c>
      <c r="IC70" s="45" t="s">
        <v>376</v>
      </c>
      <c r="ID70" s="45" t="s">
        <v>376</v>
      </c>
      <c r="IE70" s="45" t="s">
        <v>376</v>
      </c>
      <c r="IF70" s="45" t="s">
        <v>376</v>
      </c>
      <c r="IG70" s="45" t="s">
        <v>376</v>
      </c>
      <c r="IH70" s="45" t="s">
        <v>376</v>
      </c>
      <c r="II70" s="45" t="s">
        <v>376</v>
      </c>
      <c r="IJ70" s="45" t="s">
        <v>376</v>
      </c>
      <c r="IK70" s="45" t="s">
        <v>376</v>
      </c>
      <c r="IL70" s="45" t="s">
        <v>376</v>
      </c>
      <c r="IM70" s="45" t="s">
        <v>376</v>
      </c>
      <c r="IN70" s="45" t="s">
        <v>376</v>
      </c>
      <c r="IO70" s="45" t="s">
        <v>376</v>
      </c>
      <c r="IP70" s="45" t="s">
        <v>376</v>
      </c>
      <c r="IQ70" s="45" t="s">
        <v>376</v>
      </c>
      <c r="IR70" s="45" t="s">
        <v>376</v>
      </c>
      <c r="IS70" s="45" t="s">
        <v>376</v>
      </c>
      <c r="IT70" s="45" t="s">
        <v>376</v>
      </c>
      <c r="IU70" s="45" t="s">
        <v>376</v>
      </c>
      <c r="IV70" s="45" t="s">
        <v>376</v>
      </c>
      <c r="IW70" s="45" t="s">
        <v>376</v>
      </c>
      <c r="IX70" s="45" t="s">
        <v>376</v>
      </c>
      <c r="IY70" s="45" t="s">
        <v>376</v>
      </c>
      <c r="IZ70" s="45" t="s">
        <v>376</v>
      </c>
      <c r="JA70" s="45" t="s">
        <v>376</v>
      </c>
      <c r="JB70" s="45" t="s">
        <v>376</v>
      </c>
      <c r="JC70" s="45" t="s">
        <v>376</v>
      </c>
      <c r="JD70" s="45" t="s">
        <v>376</v>
      </c>
      <c r="JE70" s="45" t="s">
        <v>376</v>
      </c>
      <c r="JF70" s="8">
        <f>AVERAGE(Tabla2[[#This Row],[Año]])</f>
        <v>2013</v>
      </c>
      <c r="JG70" s="8" t="s">
        <v>376</v>
      </c>
    </row>
    <row r="71" spans="1:268" x14ac:dyDescent="0.35">
      <c r="A71" s="33">
        <v>58</v>
      </c>
      <c r="B71" t="s">
        <v>335</v>
      </c>
      <c r="C71" t="s">
        <v>360</v>
      </c>
      <c r="D71">
        <v>110990134</v>
      </c>
      <c r="E71" t="s">
        <v>376</v>
      </c>
      <c r="F71" t="s">
        <v>376</v>
      </c>
      <c r="G71" t="s">
        <v>801</v>
      </c>
      <c r="H71" t="s">
        <v>750</v>
      </c>
      <c r="I71" t="s">
        <v>840</v>
      </c>
      <c r="J71" t="s">
        <v>869</v>
      </c>
      <c r="K71" s="46" t="s">
        <v>870</v>
      </c>
      <c r="L71" t="s">
        <v>871</v>
      </c>
      <c r="M71" t="s">
        <v>751</v>
      </c>
      <c r="N71" t="s">
        <v>872</v>
      </c>
      <c r="O71" t="s">
        <v>873</v>
      </c>
      <c r="P71">
        <v>83473262</v>
      </c>
      <c r="Q71" s="30" t="s">
        <v>874</v>
      </c>
      <c r="R71" t="s">
        <v>393</v>
      </c>
      <c r="S71" t="s">
        <v>393</v>
      </c>
      <c r="T71" t="s">
        <v>376</v>
      </c>
      <c r="U71" t="s">
        <v>755</v>
      </c>
      <c r="V71" t="s">
        <v>755</v>
      </c>
      <c r="W71" t="s">
        <v>376</v>
      </c>
      <c r="X71" s="31" t="s">
        <v>407</v>
      </c>
      <c r="Y71" t="s">
        <v>393</v>
      </c>
      <c r="Z71" t="s">
        <v>393</v>
      </c>
      <c r="AA71" t="s">
        <v>393</v>
      </c>
      <c r="AB71" t="s">
        <v>376</v>
      </c>
      <c r="AC71" t="s">
        <v>393</v>
      </c>
      <c r="AD71" t="s">
        <v>393</v>
      </c>
      <c r="AE71" t="s">
        <v>393</v>
      </c>
      <c r="AF71" t="s">
        <v>393</v>
      </c>
      <c r="AG71" t="s">
        <v>393</v>
      </c>
      <c r="AH71" t="s">
        <v>393</v>
      </c>
      <c r="AI71" t="s">
        <v>393</v>
      </c>
      <c r="AJ71" t="s">
        <v>393</v>
      </c>
      <c r="AK71" s="49">
        <v>0</v>
      </c>
      <c r="AL71">
        <v>9</v>
      </c>
      <c r="AM71" t="s">
        <v>378</v>
      </c>
      <c r="AN71" t="s">
        <v>378</v>
      </c>
      <c r="AO71" t="s">
        <v>393</v>
      </c>
      <c r="AP71" t="s">
        <v>376</v>
      </c>
      <c r="AQ71" t="s">
        <v>376</v>
      </c>
      <c r="AR71" t="s">
        <v>376</v>
      </c>
      <c r="AS71" t="s">
        <v>376</v>
      </c>
      <c r="AT71" t="s">
        <v>376</v>
      </c>
      <c r="AU71" t="s">
        <v>376</v>
      </c>
      <c r="AV71" t="s">
        <v>376</v>
      </c>
      <c r="AW71" t="s">
        <v>376</v>
      </c>
      <c r="AX71" t="s">
        <v>376</v>
      </c>
      <c r="AY71" t="s">
        <v>376</v>
      </c>
      <c r="AZ71" t="s">
        <v>376</v>
      </c>
      <c r="BA71" t="s">
        <v>376</v>
      </c>
      <c r="BB71" t="s">
        <v>376</v>
      </c>
      <c r="BC71" t="s">
        <v>376</v>
      </c>
      <c r="BD71" t="s">
        <v>376</v>
      </c>
      <c r="BE71" t="s">
        <v>376</v>
      </c>
      <c r="BF71" t="s">
        <v>376</v>
      </c>
      <c r="BG71" t="s">
        <v>376</v>
      </c>
      <c r="BH71" t="s">
        <v>376</v>
      </c>
      <c r="BI71" t="s">
        <v>376</v>
      </c>
      <c r="BJ71" t="s">
        <v>376</v>
      </c>
      <c r="BK71" t="s">
        <v>376</v>
      </c>
      <c r="BL71" t="s">
        <v>376</v>
      </c>
      <c r="BM71" t="s">
        <v>376</v>
      </c>
      <c r="BN71" t="s">
        <v>376</v>
      </c>
      <c r="BO71" t="s">
        <v>376</v>
      </c>
      <c r="BP71" t="s">
        <v>376</v>
      </c>
      <c r="BQ71" t="s">
        <v>376</v>
      </c>
      <c r="BR71" t="s">
        <v>376</v>
      </c>
      <c r="BS71" t="s">
        <v>376</v>
      </c>
      <c r="BT71" t="s">
        <v>376</v>
      </c>
      <c r="BU71" t="s">
        <v>376</v>
      </c>
      <c r="BV71" t="s">
        <v>376</v>
      </c>
      <c r="BW71" t="s">
        <v>376</v>
      </c>
      <c r="BX71" t="s">
        <v>376</v>
      </c>
      <c r="BY71" t="s">
        <v>376</v>
      </c>
      <c r="BZ71" t="s">
        <v>376</v>
      </c>
      <c r="CA71" t="s">
        <v>376</v>
      </c>
      <c r="CB71" t="s">
        <v>376</v>
      </c>
      <c r="CC71" t="s">
        <v>376</v>
      </c>
      <c r="CD71" t="s">
        <v>376</v>
      </c>
      <c r="CE71" t="s">
        <v>376</v>
      </c>
      <c r="CF71" t="s">
        <v>376</v>
      </c>
      <c r="CG71" t="s">
        <v>376</v>
      </c>
      <c r="CH71" t="s">
        <v>376</v>
      </c>
      <c r="CI71" t="s">
        <v>376</v>
      </c>
      <c r="CJ71" t="s">
        <v>376</v>
      </c>
      <c r="CK71" t="s">
        <v>376</v>
      </c>
      <c r="CL71" t="s">
        <v>376</v>
      </c>
      <c r="CM71" t="s">
        <v>376</v>
      </c>
      <c r="CN71" t="s">
        <v>376</v>
      </c>
      <c r="CO71" t="s">
        <v>376</v>
      </c>
      <c r="CP71" t="s">
        <v>376</v>
      </c>
      <c r="CQ71" t="s">
        <v>376</v>
      </c>
      <c r="CR71" t="s">
        <v>376</v>
      </c>
      <c r="CS71" t="s">
        <v>376</v>
      </c>
      <c r="CT71" t="s">
        <v>376</v>
      </c>
      <c r="CU71" t="s">
        <v>376</v>
      </c>
      <c r="CV71" t="s">
        <v>376</v>
      </c>
      <c r="CW71" t="s">
        <v>376</v>
      </c>
      <c r="CX71" t="s">
        <v>376</v>
      </c>
      <c r="CY71" t="s">
        <v>376</v>
      </c>
      <c r="CZ71" t="s">
        <v>376</v>
      </c>
      <c r="DA71" t="s">
        <v>376</v>
      </c>
      <c r="DB71" t="s">
        <v>376</v>
      </c>
      <c r="DC71" t="s">
        <v>376</v>
      </c>
      <c r="DD71" t="s">
        <v>376</v>
      </c>
      <c r="DE71" t="s">
        <v>376</v>
      </c>
      <c r="DF71" t="s">
        <v>376</v>
      </c>
      <c r="DG71" t="s">
        <v>376</v>
      </c>
      <c r="DH71" t="s">
        <v>376</v>
      </c>
      <c r="DI71" t="s">
        <v>376</v>
      </c>
      <c r="DJ71" t="s">
        <v>376</v>
      </c>
      <c r="DK71" t="s">
        <v>376</v>
      </c>
      <c r="DL71" t="s">
        <v>376</v>
      </c>
      <c r="DM71" t="s">
        <v>376</v>
      </c>
      <c r="DN71" t="s">
        <v>376</v>
      </c>
      <c r="DO71" t="s">
        <v>376</v>
      </c>
      <c r="DP71" t="s">
        <v>376</v>
      </c>
      <c r="DQ71" t="s">
        <v>376</v>
      </c>
      <c r="DR71" t="s">
        <v>376</v>
      </c>
      <c r="DS71" t="s">
        <v>376</v>
      </c>
      <c r="DT71" t="s">
        <v>376</v>
      </c>
      <c r="DU71" t="s">
        <v>376</v>
      </c>
      <c r="DV71" t="s">
        <v>376</v>
      </c>
      <c r="DW71" t="s">
        <v>376</v>
      </c>
      <c r="DX71" t="s">
        <v>376</v>
      </c>
      <c r="DY71" t="s">
        <v>376</v>
      </c>
      <c r="DZ71" t="s">
        <v>376</v>
      </c>
      <c r="EA71" t="s">
        <v>376</v>
      </c>
      <c r="EB71" t="s">
        <v>376</v>
      </c>
      <c r="EC71" t="s">
        <v>376</v>
      </c>
      <c r="ED71" t="s">
        <v>376</v>
      </c>
      <c r="EE71" t="s">
        <v>376</v>
      </c>
      <c r="EF71" t="s">
        <v>376</v>
      </c>
      <c r="EG71" t="s">
        <v>376</v>
      </c>
      <c r="EH71" t="s">
        <v>875</v>
      </c>
      <c r="EI71" t="s">
        <v>787</v>
      </c>
      <c r="EJ71" s="8">
        <v>2018</v>
      </c>
      <c r="EK71" t="s">
        <v>393</v>
      </c>
      <c r="EL71" t="s">
        <v>532</v>
      </c>
      <c r="EM71" t="s">
        <v>533</v>
      </c>
      <c r="EN71" t="s">
        <v>393</v>
      </c>
      <c r="EO71" t="s">
        <v>376</v>
      </c>
      <c r="EP71" t="s">
        <v>393</v>
      </c>
      <c r="EQ71" t="s">
        <v>393</v>
      </c>
      <c r="ER71" t="s">
        <v>376</v>
      </c>
      <c r="ES71" t="s">
        <v>393</v>
      </c>
      <c r="ET71" t="s">
        <v>393</v>
      </c>
      <c r="EU71" t="s">
        <v>393</v>
      </c>
      <c r="EV71" t="s">
        <v>393</v>
      </c>
      <c r="EW71" t="s">
        <v>401</v>
      </c>
      <c r="EX71" t="s">
        <v>876</v>
      </c>
      <c r="EY71" t="s">
        <v>382</v>
      </c>
      <c r="EZ71">
        <v>2014</v>
      </c>
      <c r="FA71" t="s">
        <v>393</v>
      </c>
      <c r="FB71" t="s">
        <v>532</v>
      </c>
      <c r="FC71" t="s">
        <v>790</v>
      </c>
      <c r="FD71" t="s">
        <v>393</v>
      </c>
      <c r="FE71" t="s">
        <v>376</v>
      </c>
      <c r="FF71" t="s">
        <v>393</v>
      </c>
      <c r="FG71" t="s">
        <v>393</v>
      </c>
      <c r="FH71" t="s">
        <v>393</v>
      </c>
      <c r="FI71" t="s">
        <v>376</v>
      </c>
      <c r="FJ71" t="s">
        <v>376</v>
      </c>
      <c r="FK71" t="s">
        <v>393</v>
      </c>
      <c r="FL71" t="s">
        <v>393</v>
      </c>
      <c r="FM71" t="s">
        <v>401</v>
      </c>
      <c r="FN71" t="s">
        <v>376</v>
      </c>
      <c r="FO71" t="s">
        <v>376</v>
      </c>
      <c r="FP71" t="s">
        <v>376</v>
      </c>
      <c r="FQ71" t="s">
        <v>376</v>
      </c>
      <c r="FR71" t="s">
        <v>376</v>
      </c>
      <c r="FS71" t="s">
        <v>376</v>
      </c>
      <c r="FT71" t="s">
        <v>376</v>
      </c>
      <c r="FU71" t="s">
        <v>376</v>
      </c>
      <c r="FV71" t="s">
        <v>376</v>
      </c>
      <c r="FW71" t="s">
        <v>376</v>
      </c>
      <c r="FX71" t="s">
        <v>376</v>
      </c>
      <c r="FY71" t="s">
        <v>376</v>
      </c>
      <c r="FZ71" t="s">
        <v>376</v>
      </c>
      <c r="GA71" t="s">
        <v>376</v>
      </c>
      <c r="GB71" t="s">
        <v>376</v>
      </c>
      <c r="GC71" t="s">
        <v>376</v>
      </c>
      <c r="GD71" t="s">
        <v>376</v>
      </c>
      <c r="GE71" t="s">
        <v>376</v>
      </c>
      <c r="GF71" t="s">
        <v>376</v>
      </c>
      <c r="GG71" t="s">
        <v>376</v>
      </c>
      <c r="GH71" t="s">
        <v>376</v>
      </c>
      <c r="GI71" t="s">
        <v>376</v>
      </c>
      <c r="GJ71" t="s">
        <v>376</v>
      </c>
      <c r="GK71" t="s">
        <v>376</v>
      </c>
      <c r="GL71" t="s">
        <v>376</v>
      </c>
      <c r="GM71" t="s">
        <v>376</v>
      </c>
      <c r="GN71" t="s">
        <v>376</v>
      </c>
      <c r="GO71" t="s">
        <v>376</v>
      </c>
      <c r="GP71" t="s">
        <v>376</v>
      </c>
      <c r="GQ71" t="s">
        <v>376</v>
      </c>
      <c r="GR71" t="s">
        <v>376</v>
      </c>
      <c r="GS71" t="s">
        <v>376</v>
      </c>
      <c r="GT71" t="s">
        <v>376</v>
      </c>
      <c r="GU71" t="s">
        <v>376</v>
      </c>
      <c r="GV71" t="s">
        <v>376</v>
      </c>
      <c r="GW71" t="s">
        <v>376</v>
      </c>
      <c r="GX71" t="s">
        <v>376</v>
      </c>
      <c r="GY71" t="s">
        <v>376</v>
      </c>
      <c r="GZ71" t="s">
        <v>376</v>
      </c>
      <c r="HA71" t="s">
        <v>376</v>
      </c>
      <c r="HB71" t="s">
        <v>376</v>
      </c>
      <c r="HC71" t="s">
        <v>376</v>
      </c>
      <c r="HD71" t="s">
        <v>376</v>
      </c>
      <c r="HE71" t="s">
        <v>376</v>
      </c>
      <c r="HF71" t="s">
        <v>376</v>
      </c>
      <c r="HG71" t="s">
        <v>376</v>
      </c>
      <c r="HH71" t="s">
        <v>376</v>
      </c>
      <c r="HI71" t="s">
        <v>376</v>
      </c>
      <c r="HJ71" t="s">
        <v>376</v>
      </c>
      <c r="HK71" t="s">
        <v>376</v>
      </c>
      <c r="HL71" t="s">
        <v>376</v>
      </c>
      <c r="HM71" t="s">
        <v>376</v>
      </c>
      <c r="HN71" t="s">
        <v>376</v>
      </c>
      <c r="HO71" t="s">
        <v>376</v>
      </c>
      <c r="HP71" t="s">
        <v>376</v>
      </c>
      <c r="HQ71" t="s">
        <v>376</v>
      </c>
      <c r="HR71" t="s">
        <v>376</v>
      </c>
      <c r="HS71" t="s">
        <v>376</v>
      </c>
      <c r="HT71" t="s">
        <v>376</v>
      </c>
      <c r="HU71" t="s">
        <v>376</v>
      </c>
      <c r="HV71" t="s">
        <v>376</v>
      </c>
      <c r="HW71" t="s">
        <v>376</v>
      </c>
      <c r="HX71" t="s">
        <v>376</v>
      </c>
      <c r="HY71" t="s">
        <v>376</v>
      </c>
      <c r="HZ71" t="s">
        <v>376</v>
      </c>
      <c r="IA71" t="s">
        <v>376</v>
      </c>
      <c r="IB71" t="s">
        <v>376</v>
      </c>
      <c r="IC71" t="s">
        <v>376</v>
      </c>
      <c r="ID71" t="s">
        <v>376</v>
      </c>
      <c r="IE71" t="s">
        <v>376</v>
      </c>
      <c r="IF71" t="s">
        <v>376</v>
      </c>
      <c r="IG71" t="s">
        <v>376</v>
      </c>
      <c r="IH71" t="s">
        <v>376</v>
      </c>
      <c r="II71" t="s">
        <v>376</v>
      </c>
      <c r="IJ71" t="s">
        <v>376</v>
      </c>
      <c r="IK71" t="s">
        <v>376</v>
      </c>
      <c r="IL71" t="s">
        <v>376</v>
      </c>
      <c r="IM71" t="s">
        <v>376</v>
      </c>
      <c r="IN71" t="s">
        <v>376</v>
      </c>
      <c r="IO71" t="s">
        <v>376</v>
      </c>
      <c r="IP71" t="s">
        <v>376</v>
      </c>
      <c r="IQ71" t="s">
        <v>376</v>
      </c>
      <c r="IR71" t="s">
        <v>376</v>
      </c>
      <c r="IS71" t="s">
        <v>376</v>
      </c>
      <c r="IT71" t="s">
        <v>376</v>
      </c>
      <c r="IU71" t="s">
        <v>376</v>
      </c>
      <c r="IV71" t="s">
        <v>376</v>
      </c>
      <c r="IW71" t="s">
        <v>376</v>
      </c>
      <c r="IX71" t="s">
        <v>376</v>
      </c>
      <c r="IY71" t="s">
        <v>376</v>
      </c>
      <c r="IZ71" t="s">
        <v>376</v>
      </c>
      <c r="JA71" t="s">
        <v>376</v>
      </c>
      <c r="JB71" t="s">
        <v>376</v>
      </c>
      <c r="JC71" t="s">
        <v>376</v>
      </c>
      <c r="JD71" t="s">
        <v>376</v>
      </c>
      <c r="JE71" t="s">
        <v>376</v>
      </c>
      <c r="JF71" s="8">
        <f>AVERAGE(Tabla2[[#This Row],[Año]])</f>
        <v>2018</v>
      </c>
      <c r="JG71" s="34">
        <f>AVERAGE(Tabla2[[#This Row],[Año]], Tabla2[[#This Row],[Año 2]])</f>
        <v>2016</v>
      </c>
      <c r="JH71" s="8">
        <v>2</v>
      </c>
    </row>
    <row r="72" spans="1:268" x14ac:dyDescent="0.35">
      <c r="A72" s="33">
        <v>59</v>
      </c>
      <c r="B72" t="s">
        <v>336</v>
      </c>
      <c r="C72" t="s">
        <v>360</v>
      </c>
      <c r="D72">
        <v>106440754</v>
      </c>
      <c r="E72" t="s">
        <v>376</v>
      </c>
      <c r="F72" t="s">
        <v>376</v>
      </c>
      <c r="G72" t="s">
        <v>801</v>
      </c>
      <c r="H72" t="s">
        <v>750</v>
      </c>
      <c r="I72" t="s">
        <v>376</v>
      </c>
      <c r="J72" t="s">
        <v>376</v>
      </c>
      <c r="K72" t="s">
        <v>376</v>
      </c>
      <c r="L72" t="s">
        <v>376</v>
      </c>
      <c r="M72" t="s">
        <v>751</v>
      </c>
      <c r="N72" t="s">
        <v>877</v>
      </c>
      <c r="O72" t="s">
        <v>878</v>
      </c>
      <c r="P72" t="s">
        <v>879</v>
      </c>
      <c r="Q72" s="30" t="s">
        <v>880</v>
      </c>
      <c r="R72" t="s">
        <v>393</v>
      </c>
      <c r="S72" t="s">
        <v>393</v>
      </c>
      <c r="T72" t="s">
        <v>376</v>
      </c>
      <c r="U72" t="s">
        <v>755</v>
      </c>
      <c r="V72" t="s">
        <v>755</v>
      </c>
      <c r="W72" t="s">
        <v>376</v>
      </c>
      <c r="X72" t="s">
        <v>755</v>
      </c>
      <c r="Y72" t="s">
        <v>393</v>
      </c>
      <c r="Z72" t="s">
        <v>393</v>
      </c>
      <c r="AA72" t="s">
        <v>393</v>
      </c>
      <c r="AB72" t="s">
        <v>376</v>
      </c>
      <c r="AC72" t="s">
        <v>393</v>
      </c>
      <c r="AD72" t="s">
        <v>393</v>
      </c>
      <c r="AE72" t="s">
        <v>393</v>
      </c>
      <c r="AF72" t="s">
        <v>393</v>
      </c>
      <c r="AG72" t="s">
        <v>393</v>
      </c>
      <c r="AH72" t="s">
        <v>393</v>
      </c>
      <c r="AI72" t="s">
        <v>393</v>
      </c>
      <c r="AJ72" t="s">
        <v>393</v>
      </c>
      <c r="AK72" s="49">
        <v>0.1</v>
      </c>
      <c r="AL72">
        <v>37</v>
      </c>
      <c r="AM72" t="s">
        <v>378</v>
      </c>
      <c r="AN72" t="s">
        <v>393</v>
      </c>
      <c r="AO72" t="s">
        <v>393</v>
      </c>
      <c r="AP72" t="s">
        <v>376</v>
      </c>
      <c r="AQ72" t="s">
        <v>376</v>
      </c>
      <c r="AR72" t="s">
        <v>376</v>
      </c>
      <c r="AS72" t="s">
        <v>376</v>
      </c>
      <c r="AT72" t="s">
        <v>376</v>
      </c>
      <c r="AU72" t="s">
        <v>376</v>
      </c>
      <c r="AV72" t="s">
        <v>376</v>
      </c>
      <c r="AW72" t="s">
        <v>376</v>
      </c>
      <c r="AX72" t="s">
        <v>376</v>
      </c>
      <c r="AY72" t="s">
        <v>376</v>
      </c>
      <c r="AZ72" t="s">
        <v>376</v>
      </c>
      <c r="BA72" t="s">
        <v>376</v>
      </c>
      <c r="BB72" t="s">
        <v>376</v>
      </c>
      <c r="BC72" t="s">
        <v>376</v>
      </c>
      <c r="BD72" t="s">
        <v>376</v>
      </c>
      <c r="BE72" t="s">
        <v>376</v>
      </c>
      <c r="BF72" t="s">
        <v>376</v>
      </c>
      <c r="BG72" t="s">
        <v>376</v>
      </c>
      <c r="BH72" t="s">
        <v>376</v>
      </c>
      <c r="BI72" t="s">
        <v>376</v>
      </c>
      <c r="BJ72" t="s">
        <v>376</v>
      </c>
      <c r="BK72" t="s">
        <v>376</v>
      </c>
      <c r="BL72" t="s">
        <v>376</v>
      </c>
      <c r="BM72" t="s">
        <v>376</v>
      </c>
      <c r="BN72" t="s">
        <v>376</v>
      </c>
      <c r="BO72" t="s">
        <v>376</v>
      </c>
      <c r="BP72" t="s">
        <v>376</v>
      </c>
      <c r="BQ72" t="s">
        <v>376</v>
      </c>
      <c r="BR72" t="s">
        <v>376</v>
      </c>
      <c r="BS72" t="s">
        <v>376</v>
      </c>
      <c r="BT72" t="s">
        <v>376</v>
      </c>
      <c r="BU72" t="s">
        <v>376</v>
      </c>
      <c r="BV72" t="s">
        <v>376</v>
      </c>
      <c r="BW72" t="s">
        <v>376</v>
      </c>
      <c r="BX72" t="s">
        <v>376</v>
      </c>
      <c r="BY72" t="s">
        <v>376</v>
      </c>
      <c r="BZ72" t="s">
        <v>376</v>
      </c>
      <c r="CA72" t="s">
        <v>376</v>
      </c>
      <c r="CB72" t="s">
        <v>376</v>
      </c>
      <c r="CC72" t="s">
        <v>376</v>
      </c>
      <c r="CD72" t="s">
        <v>376</v>
      </c>
      <c r="CE72" t="s">
        <v>376</v>
      </c>
      <c r="CF72" t="s">
        <v>376</v>
      </c>
      <c r="CG72" t="s">
        <v>376</v>
      </c>
      <c r="CH72" t="s">
        <v>376</v>
      </c>
      <c r="CI72" t="s">
        <v>376</v>
      </c>
      <c r="CJ72" t="s">
        <v>376</v>
      </c>
      <c r="CK72" t="s">
        <v>376</v>
      </c>
      <c r="CL72" t="s">
        <v>376</v>
      </c>
      <c r="CM72" t="s">
        <v>376</v>
      </c>
      <c r="CN72" t="s">
        <v>376</v>
      </c>
      <c r="CO72" t="s">
        <v>376</v>
      </c>
      <c r="CP72" t="s">
        <v>376</v>
      </c>
      <c r="CQ72" t="s">
        <v>376</v>
      </c>
      <c r="CR72" t="s">
        <v>376</v>
      </c>
      <c r="CS72" t="s">
        <v>376</v>
      </c>
      <c r="CT72" t="s">
        <v>376</v>
      </c>
      <c r="CU72" t="s">
        <v>376</v>
      </c>
      <c r="CV72" t="s">
        <v>376</v>
      </c>
      <c r="CW72" t="s">
        <v>376</v>
      </c>
      <c r="CX72" t="s">
        <v>376</v>
      </c>
      <c r="CY72" t="s">
        <v>376</v>
      </c>
      <c r="CZ72" t="s">
        <v>376</v>
      </c>
      <c r="DA72" t="s">
        <v>376</v>
      </c>
      <c r="DB72" t="s">
        <v>376</v>
      </c>
      <c r="DC72" t="s">
        <v>376</v>
      </c>
      <c r="DD72" t="s">
        <v>376</v>
      </c>
      <c r="DE72" t="s">
        <v>376</v>
      </c>
      <c r="DF72" t="s">
        <v>376</v>
      </c>
      <c r="DG72" t="s">
        <v>376</v>
      </c>
      <c r="DH72" t="s">
        <v>376</v>
      </c>
      <c r="DI72" t="s">
        <v>376</v>
      </c>
      <c r="DJ72" t="s">
        <v>376</v>
      </c>
      <c r="DK72" t="s">
        <v>376</v>
      </c>
      <c r="DL72" t="s">
        <v>376</v>
      </c>
      <c r="DM72" t="s">
        <v>376</v>
      </c>
      <c r="DN72" t="s">
        <v>376</v>
      </c>
      <c r="DO72" t="s">
        <v>376</v>
      </c>
      <c r="DP72" t="s">
        <v>376</v>
      </c>
      <c r="DQ72" t="s">
        <v>376</v>
      </c>
      <c r="DR72" t="s">
        <v>376</v>
      </c>
      <c r="DS72" t="s">
        <v>376</v>
      </c>
      <c r="DT72" t="s">
        <v>376</v>
      </c>
      <c r="DU72" t="s">
        <v>376</v>
      </c>
      <c r="DV72" t="s">
        <v>376</v>
      </c>
      <c r="DW72" t="s">
        <v>376</v>
      </c>
      <c r="DX72" t="s">
        <v>376</v>
      </c>
      <c r="DY72" t="s">
        <v>376</v>
      </c>
      <c r="DZ72" t="s">
        <v>376</v>
      </c>
      <c r="EA72" t="s">
        <v>376</v>
      </c>
      <c r="EB72" t="s">
        <v>376</v>
      </c>
      <c r="EC72" t="s">
        <v>376</v>
      </c>
      <c r="ED72" t="s">
        <v>376</v>
      </c>
      <c r="EE72" t="s">
        <v>376</v>
      </c>
      <c r="EF72" t="s">
        <v>376</v>
      </c>
      <c r="EG72" t="s">
        <v>376</v>
      </c>
      <c r="EH72" t="s">
        <v>881</v>
      </c>
      <c r="EI72" t="s">
        <v>382</v>
      </c>
      <c r="EJ72" s="8">
        <v>2020</v>
      </c>
      <c r="EK72" t="s">
        <v>393</v>
      </c>
      <c r="EL72" t="s">
        <v>532</v>
      </c>
      <c r="EM72" t="s">
        <v>790</v>
      </c>
      <c r="EN72" t="s">
        <v>393</v>
      </c>
      <c r="EO72" t="s">
        <v>376</v>
      </c>
      <c r="EP72" t="s">
        <v>393</v>
      </c>
      <c r="EQ72" t="s">
        <v>393</v>
      </c>
      <c r="ER72" t="s">
        <v>393</v>
      </c>
      <c r="ES72" t="s">
        <v>376</v>
      </c>
      <c r="ET72" t="s">
        <v>376</v>
      </c>
      <c r="EU72" t="s">
        <v>393</v>
      </c>
      <c r="EV72" t="s">
        <v>393</v>
      </c>
      <c r="EW72" t="s">
        <v>401</v>
      </c>
      <c r="EX72" t="s">
        <v>376</v>
      </c>
      <c r="EY72" t="s">
        <v>376</v>
      </c>
      <c r="EZ72" t="s">
        <v>376</v>
      </c>
      <c r="FA72" t="s">
        <v>376</v>
      </c>
      <c r="FB72" t="s">
        <v>376</v>
      </c>
      <c r="FC72" t="s">
        <v>376</v>
      </c>
      <c r="FD72" t="s">
        <v>376</v>
      </c>
      <c r="FE72" t="s">
        <v>376</v>
      </c>
      <c r="FF72" t="s">
        <v>376</v>
      </c>
      <c r="FG72" t="s">
        <v>376</v>
      </c>
      <c r="FH72" t="s">
        <v>376</v>
      </c>
      <c r="FI72" t="s">
        <v>376</v>
      </c>
      <c r="FJ72" t="s">
        <v>376</v>
      </c>
      <c r="FK72" t="s">
        <v>376</v>
      </c>
      <c r="FL72" t="s">
        <v>376</v>
      </c>
      <c r="FM72" t="s">
        <v>376</v>
      </c>
      <c r="FN72" t="s">
        <v>376</v>
      </c>
      <c r="FO72" t="s">
        <v>376</v>
      </c>
      <c r="FP72" t="s">
        <v>376</v>
      </c>
      <c r="FQ72" t="s">
        <v>376</v>
      </c>
      <c r="FR72" t="s">
        <v>376</v>
      </c>
      <c r="FS72" t="s">
        <v>376</v>
      </c>
      <c r="FT72" t="s">
        <v>376</v>
      </c>
      <c r="FU72" t="s">
        <v>376</v>
      </c>
      <c r="FV72" t="s">
        <v>376</v>
      </c>
      <c r="FW72" t="s">
        <v>376</v>
      </c>
      <c r="FX72" t="s">
        <v>376</v>
      </c>
      <c r="FY72" t="s">
        <v>376</v>
      </c>
      <c r="FZ72" t="s">
        <v>376</v>
      </c>
      <c r="GA72" t="s">
        <v>376</v>
      </c>
      <c r="GB72" t="s">
        <v>376</v>
      </c>
      <c r="GC72" t="s">
        <v>376</v>
      </c>
      <c r="GD72" t="s">
        <v>376</v>
      </c>
      <c r="GE72" t="s">
        <v>376</v>
      </c>
      <c r="GF72" t="s">
        <v>376</v>
      </c>
      <c r="GG72" t="s">
        <v>376</v>
      </c>
      <c r="GH72" t="s">
        <v>376</v>
      </c>
      <c r="GI72" t="s">
        <v>376</v>
      </c>
      <c r="GJ72" t="s">
        <v>376</v>
      </c>
      <c r="GK72" t="s">
        <v>376</v>
      </c>
      <c r="GL72" t="s">
        <v>376</v>
      </c>
      <c r="GM72" t="s">
        <v>376</v>
      </c>
      <c r="GN72" t="s">
        <v>376</v>
      </c>
      <c r="GO72" t="s">
        <v>376</v>
      </c>
      <c r="GP72" t="s">
        <v>376</v>
      </c>
      <c r="GQ72" t="s">
        <v>376</v>
      </c>
      <c r="GR72" t="s">
        <v>376</v>
      </c>
      <c r="GS72" t="s">
        <v>376</v>
      </c>
      <c r="GT72" t="s">
        <v>376</v>
      </c>
      <c r="GU72" t="s">
        <v>376</v>
      </c>
      <c r="GV72" t="s">
        <v>376</v>
      </c>
      <c r="GW72" t="s">
        <v>376</v>
      </c>
      <c r="GX72" t="s">
        <v>376</v>
      </c>
      <c r="GY72" t="s">
        <v>376</v>
      </c>
      <c r="GZ72" t="s">
        <v>376</v>
      </c>
      <c r="HA72" t="s">
        <v>376</v>
      </c>
      <c r="HB72" t="s">
        <v>376</v>
      </c>
      <c r="HC72" t="s">
        <v>376</v>
      </c>
      <c r="HD72" t="s">
        <v>376</v>
      </c>
      <c r="HE72" t="s">
        <v>376</v>
      </c>
      <c r="HF72" t="s">
        <v>376</v>
      </c>
      <c r="HG72" t="s">
        <v>376</v>
      </c>
      <c r="HH72" t="s">
        <v>376</v>
      </c>
      <c r="HI72" t="s">
        <v>376</v>
      </c>
      <c r="HJ72" t="s">
        <v>376</v>
      </c>
      <c r="HK72" t="s">
        <v>376</v>
      </c>
      <c r="HL72" t="s">
        <v>376</v>
      </c>
      <c r="HM72" t="s">
        <v>376</v>
      </c>
      <c r="HN72" t="s">
        <v>376</v>
      </c>
      <c r="HO72" t="s">
        <v>376</v>
      </c>
      <c r="HP72" t="s">
        <v>376</v>
      </c>
      <c r="HQ72" t="s">
        <v>376</v>
      </c>
      <c r="HR72" t="s">
        <v>376</v>
      </c>
      <c r="HS72" t="s">
        <v>376</v>
      </c>
      <c r="HT72" t="s">
        <v>376</v>
      </c>
      <c r="HU72" t="s">
        <v>376</v>
      </c>
      <c r="HV72" t="s">
        <v>376</v>
      </c>
      <c r="HW72" t="s">
        <v>376</v>
      </c>
      <c r="HX72" t="s">
        <v>376</v>
      </c>
      <c r="HY72" t="s">
        <v>376</v>
      </c>
      <c r="HZ72" t="s">
        <v>376</v>
      </c>
      <c r="IA72" t="s">
        <v>376</v>
      </c>
      <c r="IB72" t="s">
        <v>376</v>
      </c>
      <c r="IC72" t="s">
        <v>376</v>
      </c>
      <c r="ID72" t="s">
        <v>376</v>
      </c>
      <c r="IE72" t="s">
        <v>376</v>
      </c>
      <c r="IF72" t="s">
        <v>376</v>
      </c>
      <c r="IG72" t="s">
        <v>376</v>
      </c>
      <c r="IH72" t="s">
        <v>376</v>
      </c>
      <c r="II72" t="s">
        <v>376</v>
      </c>
      <c r="IJ72" t="s">
        <v>376</v>
      </c>
      <c r="IK72" t="s">
        <v>376</v>
      </c>
      <c r="IL72" t="s">
        <v>376</v>
      </c>
      <c r="IM72" t="s">
        <v>376</v>
      </c>
      <c r="IN72" t="s">
        <v>376</v>
      </c>
      <c r="IO72" t="s">
        <v>376</v>
      </c>
      <c r="IP72" t="s">
        <v>376</v>
      </c>
      <c r="IQ72" t="s">
        <v>376</v>
      </c>
      <c r="IR72" t="s">
        <v>376</v>
      </c>
      <c r="IS72" t="s">
        <v>376</v>
      </c>
      <c r="IT72" t="s">
        <v>376</v>
      </c>
      <c r="IU72" t="s">
        <v>376</v>
      </c>
      <c r="IV72" t="s">
        <v>376</v>
      </c>
      <c r="IW72" t="s">
        <v>376</v>
      </c>
      <c r="IX72" t="s">
        <v>376</v>
      </c>
      <c r="IY72" t="s">
        <v>376</v>
      </c>
      <c r="IZ72" t="s">
        <v>376</v>
      </c>
      <c r="JA72" t="s">
        <v>376</v>
      </c>
      <c r="JB72" t="s">
        <v>376</v>
      </c>
      <c r="JC72" t="s">
        <v>376</v>
      </c>
      <c r="JD72" t="s">
        <v>376</v>
      </c>
      <c r="JE72" t="s">
        <v>376</v>
      </c>
      <c r="JF72" s="8">
        <f>AVERAGE(Tabla2[[#This Row],[Año]])</f>
        <v>2020</v>
      </c>
      <c r="JG72" s="8" t="s">
        <v>376</v>
      </c>
      <c r="JH72" s="8">
        <v>1</v>
      </c>
    </row>
    <row r="73" spans="1:268" x14ac:dyDescent="0.35">
      <c r="A73" s="33">
        <v>60</v>
      </c>
      <c r="B73" t="s">
        <v>337</v>
      </c>
      <c r="C73" t="s">
        <v>361</v>
      </c>
      <c r="D73" s="23">
        <v>3101584024</v>
      </c>
      <c r="E73" t="s">
        <v>882</v>
      </c>
      <c r="F73">
        <v>800900229</v>
      </c>
      <c r="G73" t="s">
        <v>687</v>
      </c>
      <c r="H73" t="s">
        <v>750</v>
      </c>
      <c r="I73" t="s">
        <v>871</v>
      </c>
      <c r="J73" t="s">
        <v>376</v>
      </c>
      <c r="K73" t="s">
        <v>376</v>
      </c>
      <c r="L73" t="s">
        <v>376</v>
      </c>
      <c r="M73" t="s">
        <v>751</v>
      </c>
      <c r="N73" t="s">
        <v>883</v>
      </c>
      <c r="O73" t="s">
        <v>884</v>
      </c>
      <c r="P73" t="s">
        <v>885</v>
      </c>
      <c r="Q73" s="30" t="s">
        <v>886</v>
      </c>
      <c r="R73" t="s">
        <v>393</v>
      </c>
      <c r="S73" t="s">
        <v>393</v>
      </c>
      <c r="T73" t="s">
        <v>376</v>
      </c>
      <c r="U73" t="s">
        <v>755</v>
      </c>
      <c r="V73" t="s">
        <v>755</v>
      </c>
      <c r="W73" t="s">
        <v>755</v>
      </c>
      <c r="X73" t="s">
        <v>755</v>
      </c>
      <c r="Y73" t="s">
        <v>393</v>
      </c>
      <c r="Z73" t="s">
        <v>393</v>
      </c>
      <c r="AA73" t="s">
        <v>393</v>
      </c>
      <c r="AB73" t="s">
        <v>376</v>
      </c>
      <c r="AC73" t="s">
        <v>393</v>
      </c>
      <c r="AD73" t="s">
        <v>393</v>
      </c>
      <c r="AE73" t="s">
        <v>393</v>
      </c>
      <c r="AF73" t="s">
        <v>393</v>
      </c>
      <c r="AG73" t="s">
        <v>393</v>
      </c>
      <c r="AH73" t="s">
        <v>393</v>
      </c>
      <c r="AI73" t="s">
        <v>393</v>
      </c>
      <c r="AJ73" t="s">
        <v>393</v>
      </c>
      <c r="AK73" s="49">
        <v>0</v>
      </c>
      <c r="AL73">
        <v>18</v>
      </c>
      <c r="AM73" t="s">
        <v>378</v>
      </c>
      <c r="AN73" t="s">
        <v>393</v>
      </c>
      <c r="AO73" t="s">
        <v>393</v>
      </c>
      <c r="AP73" t="s">
        <v>376</v>
      </c>
      <c r="AQ73" t="s">
        <v>376</v>
      </c>
      <c r="AR73" t="s">
        <v>376</v>
      </c>
      <c r="AS73" t="s">
        <v>376</v>
      </c>
      <c r="AT73" t="s">
        <v>376</v>
      </c>
      <c r="AU73" t="s">
        <v>376</v>
      </c>
      <c r="AV73" t="s">
        <v>376</v>
      </c>
      <c r="AW73" t="s">
        <v>376</v>
      </c>
      <c r="AX73" t="s">
        <v>376</v>
      </c>
      <c r="AY73" t="s">
        <v>376</v>
      </c>
      <c r="AZ73" t="s">
        <v>376</v>
      </c>
      <c r="BA73" t="s">
        <v>376</v>
      </c>
      <c r="BB73" t="s">
        <v>376</v>
      </c>
      <c r="BC73" t="s">
        <v>376</v>
      </c>
      <c r="BD73" t="s">
        <v>376</v>
      </c>
      <c r="BE73" t="s">
        <v>376</v>
      </c>
      <c r="BF73" t="s">
        <v>376</v>
      </c>
      <c r="BG73" t="s">
        <v>376</v>
      </c>
      <c r="BH73" t="s">
        <v>376</v>
      </c>
      <c r="BI73" t="s">
        <v>376</v>
      </c>
      <c r="BJ73" t="s">
        <v>376</v>
      </c>
      <c r="BK73" t="s">
        <v>376</v>
      </c>
      <c r="BL73" t="s">
        <v>376</v>
      </c>
      <c r="BM73" t="s">
        <v>376</v>
      </c>
      <c r="BN73" t="s">
        <v>376</v>
      </c>
      <c r="BO73" t="s">
        <v>376</v>
      </c>
      <c r="BP73" t="s">
        <v>376</v>
      </c>
      <c r="BQ73" t="s">
        <v>376</v>
      </c>
      <c r="BR73" t="s">
        <v>376</v>
      </c>
      <c r="BS73" t="s">
        <v>376</v>
      </c>
      <c r="BT73" t="s">
        <v>376</v>
      </c>
      <c r="BU73" t="s">
        <v>376</v>
      </c>
      <c r="BV73" t="s">
        <v>376</v>
      </c>
      <c r="BW73" t="s">
        <v>376</v>
      </c>
      <c r="BX73" t="s">
        <v>376</v>
      </c>
      <c r="BY73" t="s">
        <v>376</v>
      </c>
      <c r="BZ73" t="s">
        <v>376</v>
      </c>
      <c r="CA73" t="s">
        <v>376</v>
      </c>
      <c r="CB73" t="s">
        <v>376</v>
      </c>
      <c r="CC73" t="s">
        <v>376</v>
      </c>
      <c r="CD73" t="s">
        <v>376</v>
      </c>
      <c r="CE73" t="s">
        <v>376</v>
      </c>
      <c r="CF73" t="s">
        <v>376</v>
      </c>
      <c r="CG73" t="s">
        <v>376</v>
      </c>
      <c r="CH73" t="s">
        <v>376</v>
      </c>
      <c r="CI73" t="s">
        <v>376</v>
      </c>
      <c r="CJ73" t="s">
        <v>376</v>
      </c>
      <c r="CK73" t="s">
        <v>376</v>
      </c>
      <c r="CL73" t="s">
        <v>376</v>
      </c>
      <c r="CM73" t="s">
        <v>376</v>
      </c>
      <c r="CN73" t="s">
        <v>376</v>
      </c>
      <c r="CO73" t="s">
        <v>376</v>
      </c>
      <c r="CP73" t="s">
        <v>376</v>
      </c>
      <c r="CQ73" t="s">
        <v>376</v>
      </c>
      <c r="CR73" t="s">
        <v>376</v>
      </c>
      <c r="CS73" t="s">
        <v>376</v>
      </c>
      <c r="CT73" t="s">
        <v>376</v>
      </c>
      <c r="CU73" t="s">
        <v>376</v>
      </c>
      <c r="CV73" t="s">
        <v>376</v>
      </c>
      <c r="CW73" t="s">
        <v>376</v>
      </c>
      <c r="CX73" t="s">
        <v>376</v>
      </c>
      <c r="CY73" t="s">
        <v>376</v>
      </c>
      <c r="CZ73" t="s">
        <v>376</v>
      </c>
      <c r="DA73" t="s">
        <v>376</v>
      </c>
      <c r="DB73" t="s">
        <v>376</v>
      </c>
      <c r="DC73" t="s">
        <v>376</v>
      </c>
      <c r="DD73" t="s">
        <v>376</v>
      </c>
      <c r="DE73" t="s">
        <v>376</v>
      </c>
      <c r="DF73" t="s">
        <v>376</v>
      </c>
      <c r="DG73" t="s">
        <v>376</v>
      </c>
      <c r="DH73" t="s">
        <v>376</v>
      </c>
      <c r="DI73" t="s">
        <v>376</v>
      </c>
      <c r="DJ73" t="s">
        <v>376</v>
      </c>
      <c r="DK73" t="s">
        <v>376</v>
      </c>
      <c r="DL73" t="s">
        <v>376</v>
      </c>
      <c r="DM73" t="s">
        <v>376</v>
      </c>
      <c r="DN73" t="s">
        <v>376</v>
      </c>
      <c r="DO73" t="s">
        <v>376</v>
      </c>
      <c r="DP73" t="s">
        <v>376</v>
      </c>
      <c r="DQ73" t="s">
        <v>376</v>
      </c>
      <c r="DR73" t="s">
        <v>376</v>
      </c>
      <c r="DS73" t="s">
        <v>376</v>
      </c>
      <c r="DT73" t="s">
        <v>376</v>
      </c>
      <c r="DU73" t="s">
        <v>376</v>
      </c>
      <c r="DV73" t="s">
        <v>376</v>
      </c>
      <c r="DW73" t="s">
        <v>376</v>
      </c>
      <c r="DX73" t="s">
        <v>376</v>
      </c>
      <c r="DY73" t="s">
        <v>376</v>
      </c>
      <c r="DZ73" t="s">
        <v>376</v>
      </c>
      <c r="EA73" t="s">
        <v>376</v>
      </c>
      <c r="EB73" t="s">
        <v>376</v>
      </c>
      <c r="EC73" t="s">
        <v>376</v>
      </c>
      <c r="ED73" t="s">
        <v>376</v>
      </c>
      <c r="EE73" t="s">
        <v>376</v>
      </c>
      <c r="EF73" t="s">
        <v>376</v>
      </c>
      <c r="EG73" t="s">
        <v>376</v>
      </c>
      <c r="EH73" t="s">
        <v>887</v>
      </c>
      <c r="EI73" t="s">
        <v>382</v>
      </c>
      <c r="EJ73" s="8">
        <v>2009</v>
      </c>
      <c r="EK73" t="s">
        <v>393</v>
      </c>
      <c r="EL73" t="s">
        <v>385</v>
      </c>
      <c r="EM73" t="s">
        <v>576</v>
      </c>
      <c r="EN73" t="s">
        <v>393</v>
      </c>
      <c r="EO73" t="s">
        <v>376</v>
      </c>
      <c r="EP73" t="s">
        <v>393</v>
      </c>
      <c r="EQ73" t="s">
        <v>393</v>
      </c>
      <c r="ER73" t="s">
        <v>393</v>
      </c>
      <c r="ES73" t="s">
        <v>376</v>
      </c>
      <c r="ET73" t="s">
        <v>376</v>
      </c>
      <c r="EU73" t="s">
        <v>393</v>
      </c>
      <c r="EV73" t="s">
        <v>393</v>
      </c>
      <c r="EW73" t="s">
        <v>401</v>
      </c>
      <c r="EX73" t="s">
        <v>888</v>
      </c>
      <c r="EY73" t="s">
        <v>787</v>
      </c>
      <c r="EZ73">
        <v>2017</v>
      </c>
      <c r="FA73" t="s">
        <v>393</v>
      </c>
      <c r="FB73" t="s">
        <v>532</v>
      </c>
      <c r="FC73" t="s">
        <v>533</v>
      </c>
      <c r="FD73" t="s">
        <v>393</v>
      </c>
      <c r="FE73" t="s">
        <v>376</v>
      </c>
      <c r="FF73" t="s">
        <v>393</v>
      </c>
      <c r="FG73" t="s">
        <v>393</v>
      </c>
      <c r="FH73" t="s">
        <v>376</v>
      </c>
      <c r="FI73" t="s">
        <v>393</v>
      </c>
      <c r="FJ73" t="s">
        <v>393</v>
      </c>
      <c r="FK73" t="s">
        <v>393</v>
      </c>
      <c r="FL73" t="s">
        <v>393</v>
      </c>
      <c r="FM73" t="s">
        <v>401</v>
      </c>
      <c r="FN73" t="s">
        <v>376</v>
      </c>
      <c r="FO73" t="s">
        <v>376</v>
      </c>
      <c r="FP73" t="s">
        <v>376</v>
      </c>
      <c r="FQ73" t="s">
        <v>376</v>
      </c>
      <c r="FR73" t="s">
        <v>376</v>
      </c>
      <c r="FS73" t="s">
        <v>376</v>
      </c>
      <c r="FT73" t="s">
        <v>376</v>
      </c>
      <c r="FU73" t="s">
        <v>376</v>
      </c>
      <c r="FV73" t="s">
        <v>376</v>
      </c>
      <c r="FW73" t="s">
        <v>376</v>
      </c>
      <c r="FX73" t="s">
        <v>376</v>
      </c>
      <c r="FY73" t="s">
        <v>376</v>
      </c>
      <c r="FZ73" t="s">
        <v>376</v>
      </c>
      <c r="GA73" t="s">
        <v>376</v>
      </c>
      <c r="GB73" t="s">
        <v>376</v>
      </c>
      <c r="GC73" t="s">
        <v>376</v>
      </c>
      <c r="GD73" t="s">
        <v>376</v>
      </c>
      <c r="GE73" t="s">
        <v>376</v>
      </c>
      <c r="GF73" t="s">
        <v>376</v>
      </c>
      <c r="GG73" t="s">
        <v>376</v>
      </c>
      <c r="GH73" t="s">
        <v>376</v>
      </c>
      <c r="GI73" t="s">
        <v>376</v>
      </c>
      <c r="GJ73" t="s">
        <v>376</v>
      </c>
      <c r="GK73" t="s">
        <v>376</v>
      </c>
      <c r="GL73" t="s">
        <v>376</v>
      </c>
      <c r="GM73" t="s">
        <v>376</v>
      </c>
      <c r="GN73" t="s">
        <v>376</v>
      </c>
      <c r="GO73" t="s">
        <v>376</v>
      </c>
      <c r="GP73" t="s">
        <v>376</v>
      </c>
      <c r="GQ73" t="s">
        <v>376</v>
      </c>
      <c r="GR73" t="s">
        <v>376</v>
      </c>
      <c r="GS73" t="s">
        <v>376</v>
      </c>
      <c r="GT73" t="s">
        <v>376</v>
      </c>
      <c r="GU73" t="s">
        <v>376</v>
      </c>
      <c r="GV73" t="s">
        <v>376</v>
      </c>
      <c r="GW73" t="s">
        <v>376</v>
      </c>
      <c r="GX73" t="s">
        <v>376</v>
      </c>
      <c r="GY73" t="s">
        <v>376</v>
      </c>
      <c r="GZ73" t="s">
        <v>376</v>
      </c>
      <c r="HA73" t="s">
        <v>376</v>
      </c>
      <c r="HB73" t="s">
        <v>376</v>
      </c>
      <c r="HC73" t="s">
        <v>376</v>
      </c>
      <c r="HD73" t="s">
        <v>376</v>
      </c>
      <c r="HE73" t="s">
        <v>376</v>
      </c>
      <c r="HF73" t="s">
        <v>376</v>
      </c>
      <c r="HG73" t="s">
        <v>376</v>
      </c>
      <c r="HH73" t="s">
        <v>376</v>
      </c>
      <c r="HI73" t="s">
        <v>376</v>
      </c>
      <c r="HJ73" t="s">
        <v>376</v>
      </c>
      <c r="HK73" t="s">
        <v>376</v>
      </c>
      <c r="HL73" t="s">
        <v>376</v>
      </c>
      <c r="HM73" t="s">
        <v>376</v>
      </c>
      <c r="HN73" t="s">
        <v>376</v>
      </c>
      <c r="HO73" t="s">
        <v>376</v>
      </c>
      <c r="HP73" t="s">
        <v>376</v>
      </c>
      <c r="HQ73" t="s">
        <v>376</v>
      </c>
      <c r="HR73" t="s">
        <v>376</v>
      </c>
      <c r="HS73" t="s">
        <v>376</v>
      </c>
      <c r="HT73" t="s">
        <v>376</v>
      </c>
      <c r="HU73" t="s">
        <v>376</v>
      </c>
      <c r="HV73" t="s">
        <v>376</v>
      </c>
      <c r="HW73" t="s">
        <v>376</v>
      </c>
      <c r="HX73" t="s">
        <v>376</v>
      </c>
      <c r="HY73" t="s">
        <v>376</v>
      </c>
      <c r="HZ73" t="s">
        <v>376</v>
      </c>
      <c r="IA73" t="s">
        <v>376</v>
      </c>
      <c r="IB73" t="s">
        <v>376</v>
      </c>
      <c r="IC73" t="s">
        <v>376</v>
      </c>
      <c r="ID73" t="s">
        <v>376</v>
      </c>
      <c r="IE73" t="s">
        <v>376</v>
      </c>
      <c r="IF73" t="s">
        <v>376</v>
      </c>
      <c r="IG73" t="s">
        <v>376</v>
      </c>
      <c r="IH73" t="s">
        <v>376</v>
      </c>
      <c r="II73" t="s">
        <v>376</v>
      </c>
      <c r="IJ73" t="s">
        <v>376</v>
      </c>
      <c r="IK73" t="s">
        <v>376</v>
      </c>
      <c r="IL73" t="s">
        <v>376</v>
      </c>
      <c r="IM73" t="s">
        <v>376</v>
      </c>
      <c r="IN73" t="s">
        <v>376</v>
      </c>
      <c r="IO73" t="s">
        <v>376</v>
      </c>
      <c r="IP73" t="s">
        <v>376</v>
      </c>
      <c r="IQ73" t="s">
        <v>376</v>
      </c>
      <c r="IR73" t="s">
        <v>376</v>
      </c>
      <c r="IS73" t="s">
        <v>376</v>
      </c>
      <c r="IT73" t="s">
        <v>376</v>
      </c>
      <c r="IU73" t="s">
        <v>376</v>
      </c>
      <c r="IV73" t="s">
        <v>376</v>
      </c>
      <c r="IW73" t="s">
        <v>376</v>
      </c>
      <c r="IX73" t="s">
        <v>376</v>
      </c>
      <c r="IY73" t="s">
        <v>376</v>
      </c>
      <c r="IZ73" t="s">
        <v>376</v>
      </c>
      <c r="JA73" t="s">
        <v>376</v>
      </c>
      <c r="JB73" t="s">
        <v>376</v>
      </c>
      <c r="JC73" t="s">
        <v>376</v>
      </c>
      <c r="JD73" t="s">
        <v>376</v>
      </c>
      <c r="JE73" t="s">
        <v>376</v>
      </c>
      <c r="JF73" s="8">
        <f>AVERAGE(Tabla2[[#This Row],[Año]])</f>
        <v>2009</v>
      </c>
      <c r="JG73" s="8">
        <f>AVERAGE(Tabla2[[#This Row],[Año 2]])</f>
        <v>2017</v>
      </c>
      <c r="JH73" s="8">
        <v>2</v>
      </c>
    </row>
    <row r="74" spans="1:268" x14ac:dyDescent="0.35">
      <c r="A74" s="33">
        <v>61</v>
      </c>
      <c r="B74" t="s">
        <v>338</v>
      </c>
      <c r="C74" t="s">
        <v>360</v>
      </c>
      <c r="D74">
        <v>110160729</v>
      </c>
      <c r="E74" t="s">
        <v>376</v>
      </c>
      <c r="F74" t="s">
        <v>376</v>
      </c>
      <c r="G74" t="s">
        <v>889</v>
      </c>
      <c r="H74" t="s">
        <v>750</v>
      </c>
      <c r="I74" t="s">
        <v>376</v>
      </c>
      <c r="J74" t="s">
        <v>376</v>
      </c>
      <c r="K74" t="s">
        <v>376</v>
      </c>
      <c r="L74" t="s">
        <v>376</v>
      </c>
      <c r="M74" t="s">
        <v>863</v>
      </c>
      <c r="N74" t="s">
        <v>376</v>
      </c>
      <c r="O74" t="s">
        <v>890</v>
      </c>
      <c r="P74">
        <v>72920689</v>
      </c>
      <c r="Q74" s="30" t="s">
        <v>891</v>
      </c>
      <c r="R74" t="s">
        <v>393</v>
      </c>
      <c r="S74" t="s">
        <v>393</v>
      </c>
      <c r="T74" t="s">
        <v>376</v>
      </c>
      <c r="U74" t="s">
        <v>755</v>
      </c>
      <c r="V74" t="s">
        <v>755</v>
      </c>
      <c r="W74" t="s">
        <v>376</v>
      </c>
      <c r="X74" t="s">
        <v>755</v>
      </c>
      <c r="Y74" t="s">
        <v>393</v>
      </c>
      <c r="Z74" t="s">
        <v>393</v>
      </c>
      <c r="AA74" t="s">
        <v>393</v>
      </c>
      <c r="AB74" t="s">
        <v>376</v>
      </c>
      <c r="AC74" t="s">
        <v>393</v>
      </c>
      <c r="AD74" t="s">
        <v>393</v>
      </c>
      <c r="AE74" t="s">
        <v>393</v>
      </c>
      <c r="AF74" t="s">
        <v>393</v>
      </c>
      <c r="AG74" t="s">
        <v>393</v>
      </c>
      <c r="AH74" t="s">
        <v>393</v>
      </c>
      <c r="AI74" t="s">
        <v>393</v>
      </c>
      <c r="AJ74" t="s">
        <v>393</v>
      </c>
      <c r="AK74" s="49">
        <v>0.05</v>
      </c>
      <c r="AL74">
        <v>11</v>
      </c>
      <c r="AM74" t="s">
        <v>378</v>
      </c>
      <c r="AN74" t="s">
        <v>378</v>
      </c>
      <c r="AO74" t="s">
        <v>393</v>
      </c>
      <c r="AP74" t="s">
        <v>376</v>
      </c>
      <c r="AQ74" t="s">
        <v>376</v>
      </c>
      <c r="AR74" t="s">
        <v>376</v>
      </c>
      <c r="AS74" t="s">
        <v>376</v>
      </c>
      <c r="AT74" t="s">
        <v>376</v>
      </c>
      <c r="AU74" t="s">
        <v>376</v>
      </c>
      <c r="AV74" t="s">
        <v>376</v>
      </c>
      <c r="AW74" t="s">
        <v>376</v>
      </c>
      <c r="AX74" t="s">
        <v>376</v>
      </c>
      <c r="AY74" t="s">
        <v>376</v>
      </c>
      <c r="AZ74" t="s">
        <v>376</v>
      </c>
      <c r="BA74" t="s">
        <v>376</v>
      </c>
      <c r="BB74" t="s">
        <v>376</v>
      </c>
      <c r="BC74" t="s">
        <v>376</v>
      </c>
      <c r="BD74" t="s">
        <v>376</v>
      </c>
      <c r="BE74" t="s">
        <v>376</v>
      </c>
      <c r="BF74" t="s">
        <v>376</v>
      </c>
      <c r="BG74" t="s">
        <v>376</v>
      </c>
      <c r="BH74" t="s">
        <v>376</v>
      </c>
      <c r="BI74" t="s">
        <v>376</v>
      </c>
      <c r="BJ74" t="s">
        <v>376</v>
      </c>
      <c r="BK74" t="s">
        <v>376</v>
      </c>
      <c r="BL74" t="s">
        <v>376</v>
      </c>
      <c r="BM74" t="s">
        <v>376</v>
      </c>
      <c r="BN74" t="s">
        <v>376</v>
      </c>
      <c r="BO74" t="s">
        <v>376</v>
      </c>
      <c r="BP74" t="s">
        <v>376</v>
      </c>
      <c r="BQ74" t="s">
        <v>376</v>
      </c>
      <c r="BR74" t="s">
        <v>376</v>
      </c>
      <c r="BS74" t="s">
        <v>376</v>
      </c>
      <c r="BT74" t="s">
        <v>376</v>
      </c>
      <c r="BU74" t="s">
        <v>376</v>
      </c>
      <c r="BV74" t="s">
        <v>376</v>
      </c>
      <c r="BW74" t="s">
        <v>376</v>
      </c>
      <c r="BX74" t="s">
        <v>376</v>
      </c>
      <c r="BY74" t="s">
        <v>376</v>
      </c>
      <c r="BZ74" t="s">
        <v>376</v>
      </c>
      <c r="CA74" t="s">
        <v>376</v>
      </c>
      <c r="CB74" t="s">
        <v>376</v>
      </c>
      <c r="CC74" t="s">
        <v>376</v>
      </c>
      <c r="CD74" t="s">
        <v>376</v>
      </c>
      <c r="CE74" t="s">
        <v>376</v>
      </c>
      <c r="CF74" t="s">
        <v>376</v>
      </c>
      <c r="CG74" t="s">
        <v>376</v>
      </c>
      <c r="CH74" t="s">
        <v>376</v>
      </c>
      <c r="CI74" t="s">
        <v>376</v>
      </c>
      <c r="CJ74" t="s">
        <v>376</v>
      </c>
      <c r="CK74" t="s">
        <v>376</v>
      </c>
      <c r="CL74" t="s">
        <v>376</v>
      </c>
      <c r="CM74" t="s">
        <v>376</v>
      </c>
      <c r="CN74" t="s">
        <v>376</v>
      </c>
      <c r="CO74" t="s">
        <v>376</v>
      </c>
      <c r="CP74" t="s">
        <v>376</v>
      </c>
      <c r="CQ74" t="s">
        <v>376</v>
      </c>
      <c r="CR74" t="s">
        <v>376</v>
      </c>
      <c r="CS74" t="s">
        <v>376</v>
      </c>
      <c r="CT74" t="s">
        <v>376</v>
      </c>
      <c r="CU74" t="s">
        <v>376</v>
      </c>
      <c r="CV74" t="s">
        <v>376</v>
      </c>
      <c r="CW74" t="s">
        <v>376</v>
      </c>
      <c r="CX74" t="s">
        <v>376</v>
      </c>
      <c r="CY74" t="s">
        <v>376</v>
      </c>
      <c r="CZ74" t="s">
        <v>376</v>
      </c>
      <c r="DA74" t="s">
        <v>376</v>
      </c>
      <c r="DB74" t="s">
        <v>376</v>
      </c>
      <c r="DC74" t="s">
        <v>376</v>
      </c>
      <c r="DD74" t="s">
        <v>376</v>
      </c>
      <c r="DE74" t="s">
        <v>376</v>
      </c>
      <c r="DF74" t="s">
        <v>376</v>
      </c>
      <c r="DG74" t="s">
        <v>376</v>
      </c>
      <c r="DH74" t="s">
        <v>376</v>
      </c>
      <c r="DI74" t="s">
        <v>376</v>
      </c>
      <c r="DJ74" t="s">
        <v>376</v>
      </c>
      <c r="DK74" t="s">
        <v>376</v>
      </c>
      <c r="DL74" t="s">
        <v>376</v>
      </c>
      <c r="DM74" t="s">
        <v>376</v>
      </c>
      <c r="DN74" t="s">
        <v>376</v>
      </c>
      <c r="DO74" t="s">
        <v>376</v>
      </c>
      <c r="DP74" t="s">
        <v>376</v>
      </c>
      <c r="DQ74" t="s">
        <v>376</v>
      </c>
      <c r="DR74" t="s">
        <v>376</v>
      </c>
      <c r="DS74" t="s">
        <v>376</v>
      </c>
      <c r="DT74" t="s">
        <v>376</v>
      </c>
      <c r="DU74" t="s">
        <v>376</v>
      </c>
      <c r="DV74" t="s">
        <v>376</v>
      </c>
      <c r="DW74" t="s">
        <v>376</v>
      </c>
      <c r="DX74" t="s">
        <v>376</v>
      </c>
      <c r="DY74" t="s">
        <v>376</v>
      </c>
      <c r="DZ74" t="s">
        <v>376</v>
      </c>
      <c r="EA74" t="s">
        <v>376</v>
      </c>
      <c r="EB74" t="s">
        <v>376</v>
      </c>
      <c r="EC74" t="s">
        <v>376</v>
      </c>
      <c r="ED74" t="s">
        <v>376</v>
      </c>
      <c r="EE74" t="s">
        <v>376</v>
      </c>
      <c r="EF74" t="s">
        <v>376</v>
      </c>
      <c r="EG74" t="s">
        <v>376</v>
      </c>
      <c r="EH74" t="s">
        <v>892</v>
      </c>
      <c r="EI74" t="s">
        <v>382</v>
      </c>
      <c r="EJ74" s="8">
        <v>2017</v>
      </c>
      <c r="EK74" t="s">
        <v>393</v>
      </c>
      <c r="EL74" t="s">
        <v>385</v>
      </c>
      <c r="EM74" t="s">
        <v>457</v>
      </c>
      <c r="EN74" t="s">
        <v>393</v>
      </c>
      <c r="EO74" t="s">
        <v>376</v>
      </c>
      <c r="EP74" t="s">
        <v>393</v>
      </c>
      <c r="EQ74" t="s">
        <v>393</v>
      </c>
      <c r="ER74" t="s">
        <v>393</v>
      </c>
      <c r="ES74" t="s">
        <v>376</v>
      </c>
      <c r="ET74" t="s">
        <v>376</v>
      </c>
      <c r="EU74" t="s">
        <v>393</v>
      </c>
      <c r="EV74" t="s">
        <v>393</v>
      </c>
      <c r="EW74" t="s">
        <v>401</v>
      </c>
      <c r="EX74" t="s">
        <v>376</v>
      </c>
      <c r="EY74" t="s">
        <v>376</v>
      </c>
      <c r="EZ74" t="s">
        <v>376</v>
      </c>
      <c r="FA74" t="s">
        <v>376</v>
      </c>
      <c r="FB74" t="s">
        <v>376</v>
      </c>
      <c r="FC74" t="s">
        <v>376</v>
      </c>
      <c r="FD74" t="s">
        <v>376</v>
      </c>
      <c r="FE74" t="s">
        <v>376</v>
      </c>
      <c r="FF74" t="s">
        <v>376</v>
      </c>
      <c r="FG74" t="s">
        <v>376</v>
      </c>
      <c r="FH74" t="s">
        <v>376</v>
      </c>
      <c r="FI74" t="s">
        <v>376</v>
      </c>
      <c r="FJ74" t="s">
        <v>376</v>
      </c>
      <c r="FK74" t="s">
        <v>376</v>
      </c>
      <c r="FL74" t="s">
        <v>376</v>
      </c>
      <c r="FM74" t="s">
        <v>376</v>
      </c>
      <c r="FN74" t="s">
        <v>376</v>
      </c>
      <c r="FO74" t="s">
        <v>376</v>
      </c>
      <c r="FP74" t="s">
        <v>376</v>
      </c>
      <c r="FQ74" t="s">
        <v>376</v>
      </c>
      <c r="FR74" t="s">
        <v>376</v>
      </c>
      <c r="FS74" t="s">
        <v>376</v>
      </c>
      <c r="FT74" t="s">
        <v>376</v>
      </c>
      <c r="FU74" t="s">
        <v>376</v>
      </c>
      <c r="FV74" t="s">
        <v>376</v>
      </c>
      <c r="FW74" t="s">
        <v>376</v>
      </c>
      <c r="FX74" t="s">
        <v>376</v>
      </c>
      <c r="FY74" t="s">
        <v>376</v>
      </c>
      <c r="FZ74" t="s">
        <v>376</v>
      </c>
      <c r="GA74" t="s">
        <v>376</v>
      </c>
      <c r="GB74" t="s">
        <v>376</v>
      </c>
      <c r="GC74" t="s">
        <v>376</v>
      </c>
      <c r="GD74" t="s">
        <v>376</v>
      </c>
      <c r="GE74" t="s">
        <v>376</v>
      </c>
      <c r="GF74" t="s">
        <v>376</v>
      </c>
      <c r="GG74" t="s">
        <v>376</v>
      </c>
      <c r="GH74" t="s">
        <v>376</v>
      </c>
      <c r="GI74" t="s">
        <v>376</v>
      </c>
      <c r="GJ74" t="s">
        <v>376</v>
      </c>
      <c r="GK74" t="s">
        <v>376</v>
      </c>
      <c r="GL74" t="s">
        <v>376</v>
      </c>
      <c r="GM74" t="s">
        <v>376</v>
      </c>
      <c r="GN74" t="s">
        <v>376</v>
      </c>
      <c r="GO74" t="s">
        <v>376</v>
      </c>
      <c r="GP74" t="s">
        <v>376</v>
      </c>
      <c r="GQ74" t="s">
        <v>376</v>
      </c>
      <c r="GR74" t="s">
        <v>376</v>
      </c>
      <c r="GS74" t="s">
        <v>376</v>
      </c>
      <c r="GT74" t="s">
        <v>376</v>
      </c>
      <c r="GU74" t="s">
        <v>376</v>
      </c>
      <c r="GV74" t="s">
        <v>376</v>
      </c>
      <c r="GW74" t="s">
        <v>376</v>
      </c>
      <c r="GX74" t="s">
        <v>376</v>
      </c>
      <c r="GY74" t="s">
        <v>376</v>
      </c>
      <c r="GZ74" t="s">
        <v>376</v>
      </c>
      <c r="HA74" t="s">
        <v>376</v>
      </c>
      <c r="HB74" t="s">
        <v>376</v>
      </c>
      <c r="HC74" t="s">
        <v>376</v>
      </c>
      <c r="HD74" t="s">
        <v>376</v>
      </c>
      <c r="HE74" t="s">
        <v>376</v>
      </c>
      <c r="HF74" t="s">
        <v>376</v>
      </c>
      <c r="HG74" t="s">
        <v>376</v>
      </c>
      <c r="HH74" t="s">
        <v>376</v>
      </c>
      <c r="HI74" t="s">
        <v>376</v>
      </c>
      <c r="HJ74" t="s">
        <v>376</v>
      </c>
      <c r="HK74" t="s">
        <v>376</v>
      </c>
      <c r="HL74" t="s">
        <v>376</v>
      </c>
      <c r="HM74" t="s">
        <v>376</v>
      </c>
      <c r="HN74" t="s">
        <v>376</v>
      </c>
      <c r="HO74" t="s">
        <v>376</v>
      </c>
      <c r="HP74" t="s">
        <v>376</v>
      </c>
      <c r="HQ74" t="s">
        <v>376</v>
      </c>
      <c r="HR74" t="s">
        <v>376</v>
      </c>
      <c r="HS74" t="s">
        <v>376</v>
      </c>
      <c r="HT74" t="s">
        <v>376</v>
      </c>
      <c r="HU74" t="s">
        <v>376</v>
      </c>
      <c r="HV74" t="s">
        <v>376</v>
      </c>
      <c r="HW74" t="s">
        <v>376</v>
      </c>
      <c r="HX74" t="s">
        <v>376</v>
      </c>
      <c r="HY74" t="s">
        <v>376</v>
      </c>
      <c r="HZ74" t="s">
        <v>376</v>
      </c>
      <c r="IA74" t="s">
        <v>376</v>
      </c>
      <c r="IB74" t="s">
        <v>376</v>
      </c>
      <c r="IC74" t="s">
        <v>376</v>
      </c>
      <c r="ID74" t="s">
        <v>376</v>
      </c>
      <c r="IE74" t="s">
        <v>376</v>
      </c>
      <c r="IF74" t="s">
        <v>376</v>
      </c>
      <c r="IG74" t="s">
        <v>376</v>
      </c>
      <c r="IH74" t="s">
        <v>376</v>
      </c>
      <c r="II74" t="s">
        <v>376</v>
      </c>
      <c r="IJ74" t="s">
        <v>376</v>
      </c>
      <c r="IK74" t="s">
        <v>376</v>
      </c>
      <c r="IL74" t="s">
        <v>376</v>
      </c>
      <c r="IM74" t="s">
        <v>376</v>
      </c>
      <c r="IN74" t="s">
        <v>376</v>
      </c>
      <c r="IO74" t="s">
        <v>376</v>
      </c>
      <c r="IP74" t="s">
        <v>376</v>
      </c>
      <c r="IQ74" t="s">
        <v>376</v>
      </c>
      <c r="IR74" t="s">
        <v>376</v>
      </c>
      <c r="IS74" t="s">
        <v>376</v>
      </c>
      <c r="IT74" t="s">
        <v>376</v>
      </c>
      <c r="IU74" t="s">
        <v>376</v>
      </c>
      <c r="IV74" t="s">
        <v>376</v>
      </c>
      <c r="IW74" t="s">
        <v>376</v>
      </c>
      <c r="IX74" t="s">
        <v>376</v>
      </c>
      <c r="IY74" t="s">
        <v>376</v>
      </c>
      <c r="IZ74" t="s">
        <v>376</v>
      </c>
      <c r="JA74" t="s">
        <v>376</v>
      </c>
      <c r="JB74" t="s">
        <v>376</v>
      </c>
      <c r="JC74" t="s">
        <v>376</v>
      </c>
      <c r="JD74" t="s">
        <v>376</v>
      </c>
      <c r="JE74" t="s">
        <v>376</v>
      </c>
      <c r="JF74" s="8">
        <f>AVERAGE(Tabla2[[#This Row],[Año]])</f>
        <v>2017</v>
      </c>
      <c r="JG74" s="8" t="s">
        <v>376</v>
      </c>
      <c r="JH74" s="8">
        <v>1</v>
      </c>
    </row>
    <row r="75" spans="1:268" x14ac:dyDescent="0.35">
      <c r="A75" s="36">
        <v>62</v>
      </c>
      <c r="B75" s="28" t="s">
        <v>339</v>
      </c>
      <c r="C75" t="s">
        <v>360</v>
      </c>
      <c r="D75">
        <v>109010421</v>
      </c>
      <c r="E75" t="s">
        <v>376</v>
      </c>
      <c r="F75" t="s">
        <v>376</v>
      </c>
      <c r="G75" t="s">
        <v>801</v>
      </c>
      <c r="H75" t="s">
        <v>869</v>
      </c>
      <c r="I75" t="s">
        <v>840</v>
      </c>
      <c r="J75" t="s">
        <v>809</v>
      </c>
      <c r="K75" t="s">
        <v>870</v>
      </c>
      <c r="L75" t="s">
        <v>871</v>
      </c>
      <c r="M75" t="s">
        <v>812</v>
      </c>
      <c r="N75" t="s">
        <v>376</v>
      </c>
      <c r="O75" t="s">
        <v>893</v>
      </c>
      <c r="P75">
        <v>88709910</v>
      </c>
      <c r="Q75" s="30" t="s">
        <v>894</v>
      </c>
      <c r="R75" t="s">
        <v>393</v>
      </c>
      <c r="S75" t="s">
        <v>393</v>
      </c>
      <c r="T75" t="s">
        <v>376</v>
      </c>
      <c r="U75" t="s">
        <v>755</v>
      </c>
      <c r="V75" t="s">
        <v>755</v>
      </c>
      <c r="W75" t="s">
        <v>376</v>
      </c>
      <c r="X75" s="28" t="s">
        <v>407</v>
      </c>
      <c r="Y75" t="s">
        <v>393</v>
      </c>
      <c r="Z75" t="s">
        <v>393</v>
      </c>
      <c r="AA75" t="s">
        <v>393</v>
      </c>
      <c r="AB75" t="s">
        <v>376</v>
      </c>
      <c r="AC75" t="s">
        <v>393</v>
      </c>
      <c r="AD75" t="s">
        <v>393</v>
      </c>
      <c r="AE75" t="s">
        <v>393</v>
      </c>
      <c r="AF75" t="s">
        <v>393</v>
      </c>
      <c r="AG75" t="s">
        <v>393</v>
      </c>
      <c r="AH75" s="28" t="s">
        <v>378</v>
      </c>
      <c r="AI75" s="28" t="s">
        <v>378</v>
      </c>
      <c r="AJ75" t="s">
        <v>393</v>
      </c>
      <c r="AK75" s="49" t="s">
        <v>376</v>
      </c>
      <c r="AL75">
        <v>13</v>
      </c>
      <c r="AM75" t="s">
        <v>378</v>
      </c>
      <c r="AN75" t="s">
        <v>378</v>
      </c>
      <c r="AO75" t="s">
        <v>393</v>
      </c>
      <c r="AP75" t="s">
        <v>895</v>
      </c>
      <c r="AQ75">
        <v>205220370</v>
      </c>
      <c r="AR75" t="s">
        <v>393</v>
      </c>
      <c r="AS75" t="s">
        <v>393</v>
      </c>
      <c r="AT75" t="s">
        <v>393</v>
      </c>
      <c r="AU75" t="s">
        <v>393</v>
      </c>
      <c r="AV75" t="s">
        <v>393</v>
      </c>
      <c r="AW75" t="s">
        <v>376</v>
      </c>
      <c r="AX75" s="28" t="s">
        <v>378</v>
      </c>
      <c r="AY75" t="s">
        <v>393</v>
      </c>
      <c r="AZ75" s="30" t="s">
        <v>896</v>
      </c>
      <c r="BA75">
        <v>83294256</v>
      </c>
      <c r="BB75" t="s">
        <v>897</v>
      </c>
      <c r="BC75">
        <v>105210011</v>
      </c>
      <c r="BD75" t="s">
        <v>393</v>
      </c>
      <c r="BE75" s="28" t="s">
        <v>378</v>
      </c>
      <c r="BF75" s="28" t="s">
        <v>378</v>
      </c>
      <c r="BG75" s="28" t="s">
        <v>378</v>
      </c>
      <c r="BH75" t="s">
        <v>393</v>
      </c>
      <c r="BI75" t="s">
        <v>376</v>
      </c>
      <c r="BJ75" s="28" t="s">
        <v>378</v>
      </c>
      <c r="BK75" s="28" t="s">
        <v>378</v>
      </c>
      <c r="BL75" s="30" t="s">
        <v>898</v>
      </c>
      <c r="BM75">
        <v>60620055</v>
      </c>
      <c r="BN75" t="s">
        <v>376</v>
      </c>
      <c r="BO75" t="s">
        <v>376</v>
      </c>
      <c r="BP75" t="s">
        <v>376</v>
      </c>
      <c r="BQ75" t="s">
        <v>376</v>
      </c>
      <c r="BR75" t="s">
        <v>376</v>
      </c>
      <c r="BS75" t="s">
        <v>376</v>
      </c>
      <c r="BT75" t="s">
        <v>376</v>
      </c>
      <c r="BU75" t="s">
        <v>376</v>
      </c>
      <c r="BV75" t="s">
        <v>376</v>
      </c>
      <c r="BW75" t="s">
        <v>376</v>
      </c>
      <c r="BX75" t="s">
        <v>376</v>
      </c>
      <c r="BY75" t="s">
        <v>376</v>
      </c>
      <c r="BZ75" t="s">
        <v>376</v>
      </c>
      <c r="CA75" t="s">
        <v>376</v>
      </c>
      <c r="CB75" t="s">
        <v>376</v>
      </c>
      <c r="CC75" t="s">
        <v>376</v>
      </c>
      <c r="CD75" t="s">
        <v>376</v>
      </c>
      <c r="CE75" t="s">
        <v>376</v>
      </c>
      <c r="CF75" t="s">
        <v>376</v>
      </c>
      <c r="CG75" t="s">
        <v>376</v>
      </c>
      <c r="CH75" t="s">
        <v>376</v>
      </c>
      <c r="CI75" t="s">
        <v>376</v>
      </c>
      <c r="CJ75" t="s">
        <v>376</v>
      </c>
      <c r="CK75" t="s">
        <v>376</v>
      </c>
      <c r="CL75" t="s">
        <v>376</v>
      </c>
      <c r="CM75" t="s">
        <v>376</v>
      </c>
      <c r="CN75" t="s">
        <v>376</v>
      </c>
      <c r="CO75" t="s">
        <v>376</v>
      </c>
      <c r="CP75" t="s">
        <v>376</v>
      </c>
      <c r="CQ75" t="s">
        <v>376</v>
      </c>
      <c r="CR75" t="s">
        <v>376</v>
      </c>
      <c r="CS75" t="s">
        <v>376</v>
      </c>
      <c r="CT75" t="s">
        <v>376</v>
      </c>
      <c r="CU75" t="s">
        <v>376</v>
      </c>
      <c r="CV75" t="s">
        <v>376</v>
      </c>
      <c r="CW75" t="s">
        <v>376</v>
      </c>
      <c r="CX75" t="s">
        <v>376</v>
      </c>
      <c r="CY75" t="s">
        <v>376</v>
      </c>
      <c r="CZ75" t="s">
        <v>376</v>
      </c>
      <c r="DA75" t="s">
        <v>376</v>
      </c>
      <c r="DB75" t="s">
        <v>376</v>
      </c>
      <c r="DC75" t="s">
        <v>376</v>
      </c>
      <c r="DD75" t="s">
        <v>376</v>
      </c>
      <c r="DE75" t="s">
        <v>376</v>
      </c>
      <c r="DF75" t="s">
        <v>376</v>
      </c>
      <c r="DG75" t="s">
        <v>376</v>
      </c>
      <c r="DH75" t="s">
        <v>376</v>
      </c>
      <c r="DI75" t="s">
        <v>376</v>
      </c>
      <c r="DJ75" t="s">
        <v>376</v>
      </c>
      <c r="DK75" t="s">
        <v>376</v>
      </c>
      <c r="DL75" t="s">
        <v>376</v>
      </c>
      <c r="DM75" t="s">
        <v>376</v>
      </c>
      <c r="DN75" t="s">
        <v>376</v>
      </c>
      <c r="DO75" t="s">
        <v>376</v>
      </c>
      <c r="DP75" t="s">
        <v>376</v>
      </c>
      <c r="DQ75" t="s">
        <v>376</v>
      </c>
      <c r="DR75" t="s">
        <v>376</v>
      </c>
      <c r="DS75" t="s">
        <v>376</v>
      </c>
      <c r="DT75" t="s">
        <v>376</v>
      </c>
      <c r="DU75" t="s">
        <v>376</v>
      </c>
      <c r="DV75" t="s">
        <v>376</v>
      </c>
      <c r="DW75" t="s">
        <v>376</v>
      </c>
      <c r="DX75" t="s">
        <v>376</v>
      </c>
      <c r="DY75" t="s">
        <v>376</v>
      </c>
      <c r="DZ75" t="s">
        <v>376</v>
      </c>
      <c r="EA75" t="s">
        <v>376</v>
      </c>
      <c r="EB75" t="s">
        <v>376</v>
      </c>
      <c r="EC75" t="s">
        <v>376</v>
      </c>
      <c r="ED75" t="s">
        <v>376</v>
      </c>
      <c r="EE75" t="s">
        <v>376</v>
      </c>
      <c r="EF75" t="s">
        <v>376</v>
      </c>
      <c r="EG75" t="s">
        <v>376</v>
      </c>
      <c r="EH75" t="s">
        <v>899</v>
      </c>
      <c r="EI75" t="s">
        <v>787</v>
      </c>
      <c r="EJ75" s="8">
        <v>2014</v>
      </c>
      <c r="EK75" t="s">
        <v>393</v>
      </c>
      <c r="EL75" t="s">
        <v>532</v>
      </c>
      <c r="EM75" t="s">
        <v>533</v>
      </c>
      <c r="EN75" t="s">
        <v>393</v>
      </c>
      <c r="EO75" t="s">
        <v>376</v>
      </c>
      <c r="EP75" t="s">
        <v>393</v>
      </c>
      <c r="EQ75" t="s">
        <v>393</v>
      </c>
      <c r="ER75" t="s">
        <v>376</v>
      </c>
      <c r="ES75" t="s">
        <v>393</v>
      </c>
      <c r="ET75" t="s">
        <v>393</v>
      </c>
      <c r="EU75" t="s">
        <v>393</v>
      </c>
      <c r="EV75" t="s">
        <v>393</v>
      </c>
      <c r="EW75" t="s">
        <v>401</v>
      </c>
      <c r="EX75" t="s">
        <v>376</v>
      </c>
      <c r="EY75" t="s">
        <v>376</v>
      </c>
      <c r="EZ75" t="s">
        <v>376</v>
      </c>
      <c r="FA75" t="s">
        <v>376</v>
      </c>
      <c r="FB75" t="s">
        <v>376</v>
      </c>
      <c r="FC75" t="s">
        <v>376</v>
      </c>
      <c r="FD75" t="s">
        <v>376</v>
      </c>
      <c r="FE75" t="s">
        <v>376</v>
      </c>
      <c r="FF75" t="s">
        <v>376</v>
      </c>
      <c r="FG75" t="s">
        <v>376</v>
      </c>
      <c r="FH75" t="s">
        <v>376</v>
      </c>
      <c r="FI75" t="s">
        <v>376</v>
      </c>
      <c r="FJ75" t="s">
        <v>376</v>
      </c>
      <c r="FK75" t="s">
        <v>376</v>
      </c>
      <c r="FL75" t="s">
        <v>376</v>
      </c>
      <c r="FM75" t="s">
        <v>376</v>
      </c>
      <c r="FN75" t="s">
        <v>376</v>
      </c>
      <c r="FO75" t="s">
        <v>376</v>
      </c>
      <c r="FP75" t="s">
        <v>376</v>
      </c>
      <c r="FQ75" t="s">
        <v>376</v>
      </c>
      <c r="FR75" t="s">
        <v>376</v>
      </c>
      <c r="FS75" t="s">
        <v>376</v>
      </c>
      <c r="FT75" t="s">
        <v>376</v>
      </c>
      <c r="FU75" t="s">
        <v>376</v>
      </c>
      <c r="FV75" t="s">
        <v>376</v>
      </c>
      <c r="FW75" t="s">
        <v>376</v>
      </c>
      <c r="FX75" t="s">
        <v>376</v>
      </c>
      <c r="FY75" t="s">
        <v>376</v>
      </c>
      <c r="FZ75" t="s">
        <v>376</v>
      </c>
      <c r="GA75" t="s">
        <v>376</v>
      </c>
      <c r="GB75" t="s">
        <v>376</v>
      </c>
      <c r="GC75" t="s">
        <v>376</v>
      </c>
      <c r="GD75" t="s">
        <v>376</v>
      </c>
      <c r="GE75" t="s">
        <v>376</v>
      </c>
      <c r="GF75" t="s">
        <v>376</v>
      </c>
      <c r="GG75" t="s">
        <v>376</v>
      </c>
      <c r="GH75" t="s">
        <v>376</v>
      </c>
      <c r="GI75" t="s">
        <v>376</v>
      </c>
      <c r="GJ75" t="s">
        <v>376</v>
      </c>
      <c r="GK75" t="s">
        <v>376</v>
      </c>
      <c r="GL75" t="s">
        <v>376</v>
      </c>
      <c r="GM75" t="s">
        <v>376</v>
      </c>
      <c r="GN75" t="s">
        <v>376</v>
      </c>
      <c r="GO75" t="s">
        <v>376</v>
      </c>
      <c r="GP75" t="s">
        <v>376</v>
      </c>
      <c r="GQ75" t="s">
        <v>376</v>
      </c>
      <c r="GR75" t="s">
        <v>376</v>
      </c>
      <c r="GS75" t="s">
        <v>376</v>
      </c>
      <c r="GT75" t="s">
        <v>376</v>
      </c>
      <c r="GU75" t="s">
        <v>376</v>
      </c>
      <c r="GV75" t="s">
        <v>376</v>
      </c>
      <c r="GW75" t="s">
        <v>376</v>
      </c>
      <c r="GX75" t="s">
        <v>376</v>
      </c>
      <c r="GY75" t="s">
        <v>376</v>
      </c>
      <c r="GZ75" t="s">
        <v>376</v>
      </c>
      <c r="HA75" t="s">
        <v>376</v>
      </c>
      <c r="HB75" t="s">
        <v>376</v>
      </c>
      <c r="HC75" t="s">
        <v>376</v>
      </c>
      <c r="HD75" t="s">
        <v>376</v>
      </c>
      <c r="HE75" t="s">
        <v>376</v>
      </c>
      <c r="HF75" t="s">
        <v>376</v>
      </c>
      <c r="HG75" t="s">
        <v>376</v>
      </c>
      <c r="HH75" t="s">
        <v>376</v>
      </c>
      <c r="HI75" t="s">
        <v>376</v>
      </c>
      <c r="HJ75" t="s">
        <v>376</v>
      </c>
      <c r="HK75" t="s">
        <v>376</v>
      </c>
      <c r="HL75" t="s">
        <v>376</v>
      </c>
      <c r="HM75" t="s">
        <v>376</v>
      </c>
      <c r="HN75" t="s">
        <v>376</v>
      </c>
      <c r="HO75" t="s">
        <v>376</v>
      </c>
      <c r="HP75" t="s">
        <v>376</v>
      </c>
      <c r="HQ75" t="s">
        <v>376</v>
      </c>
      <c r="HR75" t="s">
        <v>376</v>
      </c>
      <c r="HS75" t="s">
        <v>376</v>
      </c>
      <c r="HT75" t="s">
        <v>376</v>
      </c>
      <c r="HU75" t="s">
        <v>376</v>
      </c>
      <c r="HV75" t="s">
        <v>376</v>
      </c>
      <c r="HW75" t="s">
        <v>376</v>
      </c>
      <c r="HX75" t="s">
        <v>376</v>
      </c>
      <c r="HY75" t="s">
        <v>376</v>
      </c>
      <c r="HZ75" t="s">
        <v>376</v>
      </c>
      <c r="IA75" t="s">
        <v>376</v>
      </c>
      <c r="IB75" t="s">
        <v>376</v>
      </c>
      <c r="IC75" t="s">
        <v>376</v>
      </c>
      <c r="ID75" t="s">
        <v>376</v>
      </c>
      <c r="IE75" t="s">
        <v>376</v>
      </c>
      <c r="IF75" t="s">
        <v>376</v>
      </c>
      <c r="IG75" t="s">
        <v>376</v>
      </c>
      <c r="IH75" t="s">
        <v>376</v>
      </c>
      <c r="II75" t="s">
        <v>376</v>
      </c>
      <c r="IJ75" t="s">
        <v>376</v>
      </c>
      <c r="IK75" t="s">
        <v>376</v>
      </c>
      <c r="IL75" t="s">
        <v>376</v>
      </c>
      <c r="IM75" t="s">
        <v>376</v>
      </c>
      <c r="IN75" t="s">
        <v>376</v>
      </c>
      <c r="IO75" t="s">
        <v>376</v>
      </c>
      <c r="IP75" t="s">
        <v>376</v>
      </c>
      <c r="IQ75" t="s">
        <v>376</v>
      </c>
      <c r="IR75" t="s">
        <v>376</v>
      </c>
      <c r="IS75" t="s">
        <v>376</v>
      </c>
      <c r="IT75" t="s">
        <v>376</v>
      </c>
      <c r="IU75" t="s">
        <v>376</v>
      </c>
      <c r="IV75" t="s">
        <v>376</v>
      </c>
      <c r="IW75" t="s">
        <v>376</v>
      </c>
      <c r="IX75" t="s">
        <v>376</v>
      </c>
      <c r="IY75" t="s">
        <v>376</v>
      </c>
      <c r="IZ75" t="s">
        <v>376</v>
      </c>
      <c r="JA75" t="s">
        <v>376</v>
      </c>
      <c r="JB75" t="s">
        <v>376</v>
      </c>
      <c r="JC75" t="s">
        <v>376</v>
      </c>
      <c r="JD75" t="s">
        <v>376</v>
      </c>
      <c r="JE75" t="s">
        <v>376</v>
      </c>
      <c r="JF75" s="8" t="s">
        <v>376</v>
      </c>
      <c r="JG75" s="8">
        <f>AVERAGE(Tabla2[[#This Row],[Año]])</f>
        <v>2014</v>
      </c>
      <c r="JH75" s="8">
        <v>1</v>
      </c>
    </row>
    <row r="76" spans="1:268" x14ac:dyDescent="0.35">
      <c r="A76" s="33">
        <v>63</v>
      </c>
      <c r="B76" t="s">
        <v>340</v>
      </c>
      <c r="C76" t="s">
        <v>360</v>
      </c>
      <c r="D76">
        <v>204310745</v>
      </c>
      <c r="E76" t="s">
        <v>376</v>
      </c>
      <c r="F76" t="s">
        <v>376</v>
      </c>
      <c r="G76" t="s">
        <v>900</v>
      </c>
      <c r="H76" t="s">
        <v>901</v>
      </c>
      <c r="I76" t="s">
        <v>376</v>
      </c>
      <c r="J76" t="s">
        <v>376</v>
      </c>
      <c r="K76" t="s">
        <v>376</v>
      </c>
      <c r="L76" t="s">
        <v>376</v>
      </c>
      <c r="M76" t="s">
        <v>751</v>
      </c>
      <c r="N76" t="s">
        <v>902</v>
      </c>
      <c r="O76" t="s">
        <v>903</v>
      </c>
      <c r="P76">
        <v>88218502</v>
      </c>
      <c r="Q76" s="30" t="s">
        <v>904</v>
      </c>
      <c r="R76" t="s">
        <v>393</v>
      </c>
      <c r="S76" t="s">
        <v>393</v>
      </c>
      <c r="T76" t="s">
        <v>376</v>
      </c>
      <c r="U76" t="s">
        <v>755</v>
      </c>
      <c r="V76" t="s">
        <v>755</v>
      </c>
      <c r="W76" t="s">
        <v>376</v>
      </c>
      <c r="X76" t="s">
        <v>755</v>
      </c>
      <c r="Y76" t="s">
        <v>393</v>
      </c>
      <c r="Z76" t="s">
        <v>393</v>
      </c>
      <c r="AA76" t="s">
        <v>393</v>
      </c>
      <c r="AB76" t="s">
        <v>376</v>
      </c>
      <c r="AC76" t="s">
        <v>393</v>
      </c>
      <c r="AD76" t="s">
        <v>393</v>
      </c>
      <c r="AE76" t="s">
        <v>393</v>
      </c>
      <c r="AF76" t="s">
        <v>393</v>
      </c>
      <c r="AG76" t="s">
        <v>393</v>
      </c>
      <c r="AH76" t="s">
        <v>393</v>
      </c>
      <c r="AI76" t="s">
        <v>393</v>
      </c>
      <c r="AJ76" t="s">
        <v>393</v>
      </c>
      <c r="AK76" s="49">
        <v>0.15</v>
      </c>
      <c r="AL76" s="31">
        <v>10</v>
      </c>
      <c r="AM76" t="s">
        <v>378</v>
      </c>
      <c r="AN76" t="s">
        <v>393</v>
      </c>
      <c r="AO76" t="s">
        <v>393</v>
      </c>
      <c r="AP76" t="s">
        <v>376</v>
      </c>
      <c r="AQ76" t="s">
        <v>376</v>
      </c>
      <c r="AR76" t="s">
        <v>376</v>
      </c>
      <c r="AS76" t="s">
        <v>376</v>
      </c>
      <c r="AT76" t="s">
        <v>376</v>
      </c>
      <c r="AU76" t="s">
        <v>376</v>
      </c>
      <c r="AV76" t="s">
        <v>376</v>
      </c>
      <c r="AW76" t="s">
        <v>376</v>
      </c>
      <c r="AX76" t="s">
        <v>376</v>
      </c>
      <c r="AY76" t="s">
        <v>376</v>
      </c>
      <c r="AZ76" t="s">
        <v>376</v>
      </c>
      <c r="BA76" t="s">
        <v>376</v>
      </c>
      <c r="BB76" t="s">
        <v>376</v>
      </c>
      <c r="BC76" t="s">
        <v>376</v>
      </c>
      <c r="BD76" t="s">
        <v>376</v>
      </c>
      <c r="BE76" t="s">
        <v>376</v>
      </c>
      <c r="BF76" t="s">
        <v>376</v>
      </c>
      <c r="BG76" t="s">
        <v>376</v>
      </c>
      <c r="BH76" t="s">
        <v>376</v>
      </c>
      <c r="BI76" t="s">
        <v>376</v>
      </c>
      <c r="BJ76" t="s">
        <v>376</v>
      </c>
      <c r="BK76" t="s">
        <v>376</v>
      </c>
      <c r="BL76" t="s">
        <v>376</v>
      </c>
      <c r="BM76" t="s">
        <v>376</v>
      </c>
      <c r="BN76" t="s">
        <v>376</v>
      </c>
      <c r="BO76" t="s">
        <v>376</v>
      </c>
      <c r="BP76" t="s">
        <v>376</v>
      </c>
      <c r="BQ76" t="s">
        <v>376</v>
      </c>
      <c r="BR76" t="s">
        <v>376</v>
      </c>
      <c r="BS76" t="s">
        <v>376</v>
      </c>
      <c r="BT76" t="s">
        <v>376</v>
      </c>
      <c r="BU76" t="s">
        <v>376</v>
      </c>
      <c r="BV76" t="s">
        <v>376</v>
      </c>
      <c r="BW76" t="s">
        <v>376</v>
      </c>
      <c r="BX76" t="s">
        <v>376</v>
      </c>
      <c r="BY76" t="s">
        <v>376</v>
      </c>
      <c r="BZ76" t="s">
        <v>376</v>
      </c>
      <c r="CA76" t="s">
        <v>376</v>
      </c>
      <c r="CB76" t="s">
        <v>376</v>
      </c>
      <c r="CC76" t="s">
        <v>376</v>
      </c>
      <c r="CD76" t="s">
        <v>376</v>
      </c>
      <c r="CE76" t="s">
        <v>376</v>
      </c>
      <c r="CF76" t="s">
        <v>376</v>
      </c>
      <c r="CG76" t="s">
        <v>376</v>
      </c>
      <c r="CH76" t="s">
        <v>376</v>
      </c>
      <c r="CI76" t="s">
        <v>376</v>
      </c>
      <c r="CJ76" t="s">
        <v>376</v>
      </c>
      <c r="CK76" t="s">
        <v>376</v>
      </c>
      <c r="CL76" t="s">
        <v>376</v>
      </c>
      <c r="CM76" t="s">
        <v>376</v>
      </c>
      <c r="CN76" t="s">
        <v>376</v>
      </c>
      <c r="CO76" t="s">
        <v>376</v>
      </c>
      <c r="CP76" t="s">
        <v>376</v>
      </c>
      <c r="CQ76" t="s">
        <v>376</v>
      </c>
      <c r="CR76" t="s">
        <v>376</v>
      </c>
      <c r="CS76" t="s">
        <v>376</v>
      </c>
      <c r="CT76" t="s">
        <v>376</v>
      </c>
      <c r="CU76" t="s">
        <v>376</v>
      </c>
      <c r="CV76" t="s">
        <v>376</v>
      </c>
      <c r="CW76" t="s">
        <v>376</v>
      </c>
      <c r="CX76" t="s">
        <v>376</v>
      </c>
      <c r="CY76" t="s">
        <v>376</v>
      </c>
      <c r="CZ76" t="s">
        <v>376</v>
      </c>
      <c r="DA76" t="s">
        <v>376</v>
      </c>
      <c r="DB76" t="s">
        <v>376</v>
      </c>
      <c r="DC76" t="s">
        <v>376</v>
      </c>
      <c r="DD76" t="s">
        <v>376</v>
      </c>
      <c r="DE76" t="s">
        <v>376</v>
      </c>
      <c r="DF76" t="s">
        <v>376</v>
      </c>
      <c r="DG76" t="s">
        <v>376</v>
      </c>
      <c r="DH76" t="s">
        <v>376</v>
      </c>
      <c r="DI76" t="s">
        <v>376</v>
      </c>
      <c r="DJ76" t="s">
        <v>376</v>
      </c>
      <c r="DK76" t="s">
        <v>376</v>
      </c>
      <c r="DL76" t="s">
        <v>376</v>
      </c>
      <c r="DM76" t="s">
        <v>376</v>
      </c>
      <c r="DN76" t="s">
        <v>376</v>
      </c>
      <c r="DO76" t="s">
        <v>376</v>
      </c>
      <c r="DP76" t="s">
        <v>376</v>
      </c>
      <c r="DQ76" t="s">
        <v>376</v>
      </c>
      <c r="DR76" t="s">
        <v>376</v>
      </c>
      <c r="DS76" t="s">
        <v>376</v>
      </c>
      <c r="DT76" t="s">
        <v>376</v>
      </c>
      <c r="DU76" t="s">
        <v>376</v>
      </c>
      <c r="DV76" t="s">
        <v>376</v>
      </c>
      <c r="DW76" t="s">
        <v>376</v>
      </c>
      <c r="DX76" t="s">
        <v>376</v>
      </c>
      <c r="DY76" t="s">
        <v>376</v>
      </c>
      <c r="DZ76" t="s">
        <v>376</v>
      </c>
      <c r="EA76" t="s">
        <v>376</v>
      </c>
      <c r="EB76" t="s">
        <v>376</v>
      </c>
      <c r="EC76" t="s">
        <v>376</v>
      </c>
      <c r="ED76" t="s">
        <v>376</v>
      </c>
      <c r="EE76" t="s">
        <v>376</v>
      </c>
      <c r="EF76" t="s">
        <v>376</v>
      </c>
      <c r="EG76" t="s">
        <v>376</v>
      </c>
      <c r="EH76" t="s">
        <v>905</v>
      </c>
      <c r="EI76" t="s">
        <v>906</v>
      </c>
      <c r="EJ76" s="8">
        <v>2010</v>
      </c>
      <c r="EK76" t="s">
        <v>393</v>
      </c>
      <c r="EL76" t="s">
        <v>907</v>
      </c>
      <c r="EM76" t="s">
        <v>908</v>
      </c>
      <c r="EN76" t="s">
        <v>393</v>
      </c>
      <c r="EO76" t="s">
        <v>376</v>
      </c>
      <c r="EP76" t="s">
        <v>393</v>
      </c>
      <c r="EQ76" t="s">
        <v>393</v>
      </c>
      <c r="ER76" t="s">
        <v>393</v>
      </c>
      <c r="ES76" t="s">
        <v>376</v>
      </c>
      <c r="ET76" t="s">
        <v>376</v>
      </c>
      <c r="EU76" t="s">
        <v>393</v>
      </c>
      <c r="EV76" t="s">
        <v>393</v>
      </c>
      <c r="EW76" t="s">
        <v>401</v>
      </c>
      <c r="EX76" t="s">
        <v>376</v>
      </c>
      <c r="EY76" t="s">
        <v>376</v>
      </c>
      <c r="EZ76" t="s">
        <v>376</v>
      </c>
      <c r="FA76" t="s">
        <v>376</v>
      </c>
      <c r="FB76" t="s">
        <v>376</v>
      </c>
      <c r="FC76" t="s">
        <v>376</v>
      </c>
      <c r="FD76" t="s">
        <v>376</v>
      </c>
      <c r="FE76" t="s">
        <v>376</v>
      </c>
      <c r="FF76" t="s">
        <v>376</v>
      </c>
      <c r="FG76" t="s">
        <v>376</v>
      </c>
      <c r="FH76" t="s">
        <v>376</v>
      </c>
      <c r="FI76" t="s">
        <v>376</v>
      </c>
      <c r="FJ76" t="s">
        <v>376</v>
      </c>
      <c r="FK76" t="s">
        <v>376</v>
      </c>
      <c r="FL76" t="s">
        <v>376</v>
      </c>
      <c r="FM76" t="s">
        <v>376</v>
      </c>
      <c r="FN76" t="s">
        <v>376</v>
      </c>
      <c r="FO76" t="s">
        <v>376</v>
      </c>
      <c r="FP76" t="s">
        <v>376</v>
      </c>
      <c r="FQ76" t="s">
        <v>376</v>
      </c>
      <c r="FR76" t="s">
        <v>376</v>
      </c>
      <c r="FS76" t="s">
        <v>376</v>
      </c>
      <c r="FT76" t="s">
        <v>376</v>
      </c>
      <c r="FU76" t="s">
        <v>376</v>
      </c>
      <c r="FV76" t="s">
        <v>376</v>
      </c>
      <c r="FW76" t="s">
        <v>376</v>
      </c>
      <c r="FX76" t="s">
        <v>376</v>
      </c>
      <c r="FY76" t="s">
        <v>376</v>
      </c>
      <c r="FZ76" t="s">
        <v>376</v>
      </c>
      <c r="GA76" t="s">
        <v>376</v>
      </c>
      <c r="GB76" t="s">
        <v>376</v>
      </c>
      <c r="GC76" t="s">
        <v>376</v>
      </c>
      <c r="GD76" t="s">
        <v>376</v>
      </c>
      <c r="GE76" t="s">
        <v>376</v>
      </c>
      <c r="GF76" t="s">
        <v>376</v>
      </c>
      <c r="GG76" t="s">
        <v>376</v>
      </c>
      <c r="GH76" t="s">
        <v>376</v>
      </c>
      <c r="GI76" t="s">
        <v>376</v>
      </c>
      <c r="GJ76" t="s">
        <v>376</v>
      </c>
      <c r="GK76" t="s">
        <v>376</v>
      </c>
      <c r="GL76" t="s">
        <v>376</v>
      </c>
      <c r="GM76" t="s">
        <v>376</v>
      </c>
      <c r="GN76" t="s">
        <v>376</v>
      </c>
      <c r="GO76" t="s">
        <v>376</v>
      </c>
      <c r="GP76" t="s">
        <v>376</v>
      </c>
      <c r="GQ76" t="s">
        <v>376</v>
      </c>
      <c r="GR76" t="s">
        <v>376</v>
      </c>
      <c r="GS76" t="s">
        <v>376</v>
      </c>
      <c r="GT76" t="s">
        <v>376</v>
      </c>
      <c r="GU76" t="s">
        <v>376</v>
      </c>
      <c r="GV76" t="s">
        <v>376</v>
      </c>
      <c r="GW76" t="s">
        <v>376</v>
      </c>
      <c r="GX76" t="s">
        <v>376</v>
      </c>
      <c r="GY76" t="s">
        <v>376</v>
      </c>
      <c r="GZ76" t="s">
        <v>376</v>
      </c>
      <c r="HA76" t="s">
        <v>376</v>
      </c>
      <c r="HB76" t="s">
        <v>376</v>
      </c>
      <c r="HC76" t="s">
        <v>376</v>
      </c>
      <c r="HD76" t="s">
        <v>376</v>
      </c>
      <c r="HE76" t="s">
        <v>376</v>
      </c>
      <c r="HF76" t="s">
        <v>376</v>
      </c>
      <c r="HG76" t="s">
        <v>376</v>
      </c>
      <c r="HH76" t="s">
        <v>376</v>
      </c>
      <c r="HI76" t="s">
        <v>376</v>
      </c>
      <c r="HJ76" t="s">
        <v>376</v>
      </c>
      <c r="HK76" t="s">
        <v>376</v>
      </c>
      <c r="HL76" t="s">
        <v>376</v>
      </c>
      <c r="HM76" t="s">
        <v>376</v>
      </c>
      <c r="HN76" t="s">
        <v>376</v>
      </c>
      <c r="HO76" t="s">
        <v>376</v>
      </c>
      <c r="HP76" t="s">
        <v>376</v>
      </c>
      <c r="HQ76" t="s">
        <v>376</v>
      </c>
      <c r="HR76" t="s">
        <v>376</v>
      </c>
      <c r="HS76" t="s">
        <v>376</v>
      </c>
      <c r="HT76" t="s">
        <v>376</v>
      </c>
      <c r="HU76" t="s">
        <v>376</v>
      </c>
      <c r="HV76" t="s">
        <v>376</v>
      </c>
      <c r="HW76" t="s">
        <v>376</v>
      </c>
      <c r="HX76" t="s">
        <v>376</v>
      </c>
      <c r="HY76" t="s">
        <v>376</v>
      </c>
      <c r="HZ76" t="s">
        <v>376</v>
      </c>
      <c r="IA76" t="s">
        <v>376</v>
      </c>
      <c r="IB76" t="s">
        <v>376</v>
      </c>
      <c r="IC76" t="s">
        <v>376</v>
      </c>
      <c r="ID76" t="s">
        <v>376</v>
      </c>
      <c r="IE76" t="s">
        <v>376</v>
      </c>
      <c r="IF76" t="s">
        <v>376</v>
      </c>
      <c r="IG76" t="s">
        <v>376</v>
      </c>
      <c r="IH76" t="s">
        <v>376</v>
      </c>
      <c r="II76" t="s">
        <v>376</v>
      </c>
      <c r="IJ76" t="s">
        <v>376</v>
      </c>
      <c r="IK76" t="s">
        <v>376</v>
      </c>
      <c r="IL76" t="s">
        <v>376</v>
      </c>
      <c r="IM76" t="s">
        <v>376</v>
      </c>
      <c r="IN76" t="s">
        <v>376</v>
      </c>
      <c r="IO76" t="s">
        <v>376</v>
      </c>
      <c r="IP76" t="s">
        <v>376</v>
      </c>
      <c r="IQ76" t="s">
        <v>376</v>
      </c>
      <c r="IR76" t="s">
        <v>376</v>
      </c>
      <c r="IS76" t="s">
        <v>376</v>
      </c>
      <c r="IT76" t="s">
        <v>376</v>
      </c>
      <c r="IU76" t="s">
        <v>376</v>
      </c>
      <c r="IV76" t="s">
        <v>376</v>
      </c>
      <c r="IW76" t="s">
        <v>376</v>
      </c>
      <c r="IX76" t="s">
        <v>376</v>
      </c>
      <c r="IY76" t="s">
        <v>376</v>
      </c>
      <c r="IZ76" t="s">
        <v>376</v>
      </c>
      <c r="JA76" t="s">
        <v>376</v>
      </c>
      <c r="JB76" t="s">
        <v>376</v>
      </c>
      <c r="JC76" t="s">
        <v>376</v>
      </c>
      <c r="JD76" t="s">
        <v>376</v>
      </c>
      <c r="JE76" t="s">
        <v>376</v>
      </c>
      <c r="JF76" s="8">
        <f>AVERAGE(Tabla2[[#This Row],[Año]])</f>
        <v>2010</v>
      </c>
      <c r="JG76" s="8" t="s">
        <v>376</v>
      </c>
      <c r="JH76" s="8">
        <v>1</v>
      </c>
    </row>
    <row r="77" spans="1:268" x14ac:dyDescent="0.35">
      <c r="A77" s="33">
        <v>64</v>
      </c>
      <c r="B77" t="s">
        <v>341</v>
      </c>
      <c r="C77" t="s">
        <v>360</v>
      </c>
      <c r="D77">
        <v>108030207</v>
      </c>
      <c r="E77" t="s">
        <v>376</v>
      </c>
      <c r="F77" t="s">
        <v>376</v>
      </c>
      <c r="G77" t="s">
        <v>808</v>
      </c>
      <c r="H77" t="s">
        <v>750</v>
      </c>
      <c r="I77" t="s">
        <v>871</v>
      </c>
      <c r="J77" t="s">
        <v>840</v>
      </c>
      <c r="K77" t="s">
        <v>376</v>
      </c>
      <c r="L77" t="s">
        <v>376</v>
      </c>
      <c r="M77" t="s">
        <v>751</v>
      </c>
      <c r="N77" t="s">
        <v>909</v>
      </c>
      <c r="O77" t="s">
        <v>910</v>
      </c>
      <c r="P77">
        <v>83265540</v>
      </c>
      <c r="Q77" s="30" t="s">
        <v>911</v>
      </c>
      <c r="R77" t="s">
        <v>393</v>
      </c>
      <c r="S77" t="s">
        <v>393</v>
      </c>
      <c r="T77" t="s">
        <v>376</v>
      </c>
      <c r="U77" t="s">
        <v>755</v>
      </c>
      <c r="V77" t="s">
        <v>755</v>
      </c>
      <c r="W77" t="s">
        <v>376</v>
      </c>
      <c r="X77" t="s">
        <v>755</v>
      </c>
      <c r="Y77" t="s">
        <v>393</v>
      </c>
      <c r="Z77" t="s">
        <v>393</v>
      </c>
      <c r="AA77" t="s">
        <v>393</v>
      </c>
      <c r="AB77" t="s">
        <v>376</v>
      </c>
      <c r="AC77" t="s">
        <v>393</v>
      </c>
      <c r="AD77" t="s">
        <v>393</v>
      </c>
      <c r="AE77" t="s">
        <v>393</v>
      </c>
      <c r="AF77" t="s">
        <v>393</v>
      </c>
      <c r="AG77" t="s">
        <v>393</v>
      </c>
      <c r="AH77" t="s">
        <v>393</v>
      </c>
      <c r="AI77" t="s">
        <v>393</v>
      </c>
      <c r="AJ77" t="s">
        <v>393</v>
      </c>
      <c r="AK77" s="49">
        <v>0.1</v>
      </c>
      <c r="AL77">
        <v>15</v>
      </c>
      <c r="AM77" t="s">
        <v>378</v>
      </c>
      <c r="AN77" t="s">
        <v>393</v>
      </c>
      <c r="AO77" t="s">
        <v>393</v>
      </c>
      <c r="AP77" t="s">
        <v>912</v>
      </c>
      <c r="AQ77">
        <v>105280259</v>
      </c>
      <c r="AR77" t="s">
        <v>393</v>
      </c>
      <c r="AS77" t="s">
        <v>393</v>
      </c>
      <c r="AT77" t="s">
        <v>393</v>
      </c>
      <c r="AU77" t="s">
        <v>393</v>
      </c>
      <c r="AV77" t="s">
        <v>393</v>
      </c>
      <c r="AW77" t="s">
        <v>376</v>
      </c>
      <c r="AX77" t="s">
        <v>393</v>
      </c>
      <c r="AY77" t="s">
        <v>393</v>
      </c>
      <c r="AZ77" s="30" t="s">
        <v>913</v>
      </c>
      <c r="BA77">
        <v>89976463</v>
      </c>
      <c r="BB77" t="s">
        <v>914</v>
      </c>
      <c r="BC77">
        <v>401590917</v>
      </c>
      <c r="BD77" t="s">
        <v>393</v>
      </c>
      <c r="BE77" t="s">
        <v>393</v>
      </c>
      <c r="BF77" t="s">
        <v>393</v>
      </c>
      <c r="BG77" t="s">
        <v>393</v>
      </c>
      <c r="BH77" t="s">
        <v>393</v>
      </c>
      <c r="BI77" t="s">
        <v>376</v>
      </c>
      <c r="BJ77" t="s">
        <v>393</v>
      </c>
      <c r="BK77" t="s">
        <v>393</v>
      </c>
      <c r="BL77" s="30" t="s">
        <v>915</v>
      </c>
      <c r="BM77">
        <v>88203355</v>
      </c>
      <c r="BN77" t="s">
        <v>376</v>
      </c>
      <c r="BO77" t="s">
        <v>376</v>
      </c>
      <c r="BP77" t="s">
        <v>376</v>
      </c>
      <c r="BQ77" t="s">
        <v>376</v>
      </c>
      <c r="BR77" t="s">
        <v>376</v>
      </c>
      <c r="BS77" t="s">
        <v>376</v>
      </c>
      <c r="BT77" t="s">
        <v>376</v>
      </c>
      <c r="BU77" t="s">
        <v>376</v>
      </c>
      <c r="BV77" t="s">
        <v>376</v>
      </c>
      <c r="BW77" t="s">
        <v>376</v>
      </c>
      <c r="BX77" t="s">
        <v>376</v>
      </c>
      <c r="BY77" t="s">
        <v>376</v>
      </c>
      <c r="BZ77" t="s">
        <v>376</v>
      </c>
      <c r="CA77" t="s">
        <v>376</v>
      </c>
      <c r="CB77" t="s">
        <v>376</v>
      </c>
      <c r="CC77" t="s">
        <v>376</v>
      </c>
      <c r="CD77" t="s">
        <v>376</v>
      </c>
      <c r="CE77" t="s">
        <v>376</v>
      </c>
      <c r="CF77" t="s">
        <v>376</v>
      </c>
      <c r="CG77" t="s">
        <v>376</v>
      </c>
      <c r="CH77" t="s">
        <v>376</v>
      </c>
      <c r="CI77" t="s">
        <v>376</v>
      </c>
      <c r="CJ77" t="s">
        <v>376</v>
      </c>
      <c r="CK77" t="s">
        <v>376</v>
      </c>
      <c r="CL77" t="s">
        <v>376</v>
      </c>
      <c r="CM77" t="s">
        <v>376</v>
      </c>
      <c r="CN77" t="s">
        <v>376</v>
      </c>
      <c r="CO77" t="s">
        <v>376</v>
      </c>
      <c r="CP77" t="s">
        <v>376</v>
      </c>
      <c r="CQ77" t="s">
        <v>376</v>
      </c>
      <c r="CR77" t="s">
        <v>376</v>
      </c>
      <c r="CS77" t="s">
        <v>376</v>
      </c>
      <c r="CT77" t="s">
        <v>376</v>
      </c>
      <c r="CU77" t="s">
        <v>376</v>
      </c>
      <c r="CV77" t="s">
        <v>376</v>
      </c>
      <c r="CW77" t="s">
        <v>376</v>
      </c>
      <c r="CX77" t="s">
        <v>376</v>
      </c>
      <c r="CY77" t="s">
        <v>376</v>
      </c>
      <c r="CZ77" t="s">
        <v>376</v>
      </c>
      <c r="DA77" t="s">
        <v>376</v>
      </c>
      <c r="DB77" t="s">
        <v>376</v>
      </c>
      <c r="DC77" t="s">
        <v>376</v>
      </c>
      <c r="DD77" t="s">
        <v>376</v>
      </c>
      <c r="DE77" t="s">
        <v>376</v>
      </c>
      <c r="DF77" t="s">
        <v>376</v>
      </c>
      <c r="DG77" t="s">
        <v>376</v>
      </c>
      <c r="DH77" t="s">
        <v>376</v>
      </c>
      <c r="DI77" t="s">
        <v>376</v>
      </c>
      <c r="DJ77" t="s">
        <v>376</v>
      </c>
      <c r="DK77" t="s">
        <v>376</v>
      </c>
      <c r="DL77" t="s">
        <v>376</v>
      </c>
      <c r="DM77" t="s">
        <v>376</v>
      </c>
      <c r="DN77" t="s">
        <v>376</v>
      </c>
      <c r="DO77" t="s">
        <v>376</v>
      </c>
      <c r="DP77" t="s">
        <v>376</v>
      </c>
      <c r="DQ77" t="s">
        <v>376</v>
      </c>
      <c r="DR77" t="s">
        <v>376</v>
      </c>
      <c r="DS77" t="s">
        <v>376</v>
      </c>
      <c r="DT77" t="s">
        <v>376</v>
      </c>
      <c r="DU77" t="s">
        <v>376</v>
      </c>
      <c r="DV77" t="s">
        <v>376</v>
      </c>
      <c r="DW77" t="s">
        <v>376</v>
      </c>
      <c r="DX77" t="s">
        <v>376</v>
      </c>
      <c r="DY77" t="s">
        <v>376</v>
      </c>
      <c r="DZ77" t="s">
        <v>376</v>
      </c>
      <c r="EA77" t="s">
        <v>376</v>
      </c>
      <c r="EB77" t="s">
        <v>376</v>
      </c>
      <c r="EC77" t="s">
        <v>376</v>
      </c>
      <c r="ED77" t="s">
        <v>376</v>
      </c>
      <c r="EE77" t="s">
        <v>376</v>
      </c>
      <c r="EF77" t="s">
        <v>376</v>
      </c>
      <c r="EG77" t="s">
        <v>376</v>
      </c>
      <c r="EH77" t="s">
        <v>916</v>
      </c>
      <c r="EI77" t="s">
        <v>382</v>
      </c>
      <c r="EJ77" s="8">
        <v>2017</v>
      </c>
      <c r="EK77" t="s">
        <v>393</v>
      </c>
      <c r="EL77" t="s">
        <v>385</v>
      </c>
      <c r="EM77" t="s">
        <v>457</v>
      </c>
      <c r="EN77" t="s">
        <v>393</v>
      </c>
      <c r="EO77" t="s">
        <v>376</v>
      </c>
      <c r="EP77" t="s">
        <v>393</v>
      </c>
      <c r="EQ77" t="s">
        <v>393</v>
      </c>
      <c r="ER77" t="s">
        <v>393</v>
      </c>
      <c r="ES77" t="s">
        <v>376</v>
      </c>
      <c r="ET77" t="s">
        <v>376</v>
      </c>
      <c r="EU77" t="s">
        <v>393</v>
      </c>
      <c r="EV77" t="s">
        <v>393</v>
      </c>
      <c r="EW77" t="s">
        <v>401</v>
      </c>
      <c r="EX77" t="s">
        <v>917</v>
      </c>
      <c r="EY77" t="s">
        <v>787</v>
      </c>
      <c r="EZ77">
        <v>2016</v>
      </c>
      <c r="FA77" t="s">
        <v>393</v>
      </c>
      <c r="FB77" t="s">
        <v>532</v>
      </c>
      <c r="FC77" t="s">
        <v>533</v>
      </c>
      <c r="FD77" t="s">
        <v>393</v>
      </c>
      <c r="FE77" t="s">
        <v>393</v>
      </c>
      <c r="FF77" t="s">
        <v>393</v>
      </c>
      <c r="FG77" t="s">
        <v>393</v>
      </c>
      <c r="FH77" t="s">
        <v>376</v>
      </c>
      <c r="FI77" t="s">
        <v>393</v>
      </c>
      <c r="FJ77" t="s">
        <v>393</v>
      </c>
      <c r="FK77" t="s">
        <v>393</v>
      </c>
      <c r="FL77" t="s">
        <v>393</v>
      </c>
      <c r="FM77" t="s">
        <v>401</v>
      </c>
      <c r="FN77" t="s">
        <v>918</v>
      </c>
      <c r="FO77" t="s">
        <v>787</v>
      </c>
      <c r="FP77">
        <v>2017</v>
      </c>
      <c r="FQ77" t="s">
        <v>393</v>
      </c>
      <c r="FR77" t="s">
        <v>458</v>
      </c>
      <c r="FS77" t="s">
        <v>861</v>
      </c>
      <c r="FT77" t="s">
        <v>393</v>
      </c>
      <c r="FU77" t="s">
        <v>393</v>
      </c>
      <c r="FV77" t="s">
        <v>393</v>
      </c>
      <c r="FW77" t="s">
        <v>393</v>
      </c>
      <c r="FX77" t="s">
        <v>376</v>
      </c>
      <c r="FY77" t="s">
        <v>393</v>
      </c>
      <c r="FZ77" t="s">
        <v>393</v>
      </c>
      <c r="GA77" t="s">
        <v>393</v>
      </c>
      <c r="GB77" t="s">
        <v>393</v>
      </c>
      <c r="GC77" t="s">
        <v>401</v>
      </c>
      <c r="GD77" t="s">
        <v>376</v>
      </c>
      <c r="GE77" t="s">
        <v>376</v>
      </c>
      <c r="GF77" t="s">
        <v>376</v>
      </c>
      <c r="GG77" t="s">
        <v>376</v>
      </c>
      <c r="GH77" t="s">
        <v>376</v>
      </c>
      <c r="GI77" t="s">
        <v>376</v>
      </c>
      <c r="GJ77" t="s">
        <v>376</v>
      </c>
      <c r="GK77" t="s">
        <v>376</v>
      </c>
      <c r="GL77" t="s">
        <v>376</v>
      </c>
      <c r="GM77" t="s">
        <v>376</v>
      </c>
      <c r="GN77" t="s">
        <v>376</v>
      </c>
      <c r="GO77" t="s">
        <v>376</v>
      </c>
      <c r="GP77" t="s">
        <v>376</v>
      </c>
      <c r="GQ77" t="s">
        <v>376</v>
      </c>
      <c r="GR77" t="s">
        <v>376</v>
      </c>
      <c r="GS77" t="s">
        <v>376</v>
      </c>
      <c r="GT77" t="s">
        <v>376</v>
      </c>
      <c r="GU77" t="s">
        <v>376</v>
      </c>
      <c r="GV77" t="s">
        <v>376</v>
      </c>
      <c r="GW77" t="s">
        <v>376</v>
      </c>
      <c r="GX77" t="s">
        <v>376</v>
      </c>
      <c r="GY77" t="s">
        <v>376</v>
      </c>
      <c r="GZ77" t="s">
        <v>376</v>
      </c>
      <c r="HA77" t="s">
        <v>376</v>
      </c>
      <c r="HB77" t="s">
        <v>376</v>
      </c>
      <c r="HC77" t="s">
        <v>376</v>
      </c>
      <c r="HD77" t="s">
        <v>376</v>
      </c>
      <c r="HE77" t="s">
        <v>376</v>
      </c>
      <c r="HF77" t="s">
        <v>376</v>
      </c>
      <c r="HG77" t="s">
        <v>376</v>
      </c>
      <c r="HH77" t="s">
        <v>376</v>
      </c>
      <c r="HI77" t="s">
        <v>376</v>
      </c>
      <c r="HJ77" t="s">
        <v>376</v>
      </c>
      <c r="HK77" t="s">
        <v>376</v>
      </c>
      <c r="HL77" t="s">
        <v>376</v>
      </c>
      <c r="HM77" t="s">
        <v>376</v>
      </c>
      <c r="HN77" t="s">
        <v>376</v>
      </c>
      <c r="HO77" t="s">
        <v>376</v>
      </c>
      <c r="HP77" t="s">
        <v>376</v>
      </c>
      <c r="HQ77" t="s">
        <v>376</v>
      </c>
      <c r="HR77" t="s">
        <v>376</v>
      </c>
      <c r="HS77" t="s">
        <v>376</v>
      </c>
      <c r="HT77" t="s">
        <v>376</v>
      </c>
      <c r="HU77" t="s">
        <v>376</v>
      </c>
      <c r="HV77" t="s">
        <v>376</v>
      </c>
      <c r="HW77" t="s">
        <v>376</v>
      </c>
      <c r="HX77" t="s">
        <v>376</v>
      </c>
      <c r="HY77" t="s">
        <v>376</v>
      </c>
      <c r="HZ77" t="s">
        <v>376</v>
      </c>
      <c r="IA77" t="s">
        <v>376</v>
      </c>
      <c r="IB77" t="s">
        <v>376</v>
      </c>
      <c r="IC77" t="s">
        <v>376</v>
      </c>
      <c r="ID77" t="s">
        <v>376</v>
      </c>
      <c r="IE77" t="s">
        <v>376</v>
      </c>
      <c r="IF77" t="s">
        <v>376</v>
      </c>
      <c r="IG77" t="s">
        <v>376</v>
      </c>
      <c r="IH77" t="s">
        <v>376</v>
      </c>
      <c r="II77" t="s">
        <v>376</v>
      </c>
      <c r="IJ77" t="s">
        <v>376</v>
      </c>
      <c r="IK77" t="s">
        <v>376</v>
      </c>
      <c r="IL77" t="s">
        <v>376</v>
      </c>
      <c r="IM77" t="s">
        <v>376</v>
      </c>
      <c r="IN77" t="s">
        <v>376</v>
      </c>
      <c r="IO77" t="s">
        <v>376</v>
      </c>
      <c r="IP77" t="s">
        <v>376</v>
      </c>
      <c r="IQ77" t="s">
        <v>376</v>
      </c>
      <c r="IR77" t="s">
        <v>376</v>
      </c>
      <c r="IS77" t="s">
        <v>376</v>
      </c>
      <c r="IT77" t="s">
        <v>376</v>
      </c>
      <c r="IU77" t="s">
        <v>376</v>
      </c>
      <c r="IV77" t="s">
        <v>376</v>
      </c>
      <c r="IW77" t="s">
        <v>376</v>
      </c>
      <c r="IX77" t="s">
        <v>376</v>
      </c>
      <c r="IY77" t="s">
        <v>376</v>
      </c>
      <c r="IZ77" t="s">
        <v>376</v>
      </c>
      <c r="JA77" t="s">
        <v>376</v>
      </c>
      <c r="JB77" t="s">
        <v>376</v>
      </c>
      <c r="JC77" t="s">
        <v>376</v>
      </c>
      <c r="JD77" t="s">
        <v>376</v>
      </c>
      <c r="JE77" t="s">
        <v>376</v>
      </c>
      <c r="JF77" s="8">
        <f>AVERAGE(Tabla2[[#This Row],[Año]])</f>
        <v>2017</v>
      </c>
      <c r="JG77" s="34">
        <f>AVERAGE(Tabla2[[#This Row],[Año 2]],Tabla2[[#This Row],[Año 3]])</f>
        <v>2016.5</v>
      </c>
      <c r="JH77" s="8">
        <v>3</v>
      </c>
    </row>
    <row r="78" spans="1:268" x14ac:dyDescent="0.35">
      <c r="A78" s="33">
        <v>65</v>
      </c>
      <c r="B78" t="s">
        <v>342</v>
      </c>
      <c r="C78" t="s">
        <v>360</v>
      </c>
      <c r="D78">
        <v>204470909</v>
      </c>
      <c r="E78" t="s">
        <v>376</v>
      </c>
      <c r="F78" t="s">
        <v>376</v>
      </c>
      <c r="G78" t="s">
        <v>760</v>
      </c>
      <c r="H78" t="s">
        <v>761</v>
      </c>
      <c r="I78" t="s">
        <v>376</v>
      </c>
      <c r="J78" t="s">
        <v>376</v>
      </c>
      <c r="K78" t="s">
        <v>376</v>
      </c>
      <c r="L78" t="s">
        <v>376</v>
      </c>
      <c r="M78" t="s">
        <v>751</v>
      </c>
      <c r="N78" t="s">
        <v>919</v>
      </c>
      <c r="O78" t="s">
        <v>920</v>
      </c>
      <c r="P78">
        <v>88448901</v>
      </c>
      <c r="Q78" s="30" t="s">
        <v>921</v>
      </c>
      <c r="R78" t="s">
        <v>393</v>
      </c>
      <c r="S78" t="s">
        <v>393</v>
      </c>
      <c r="T78" t="s">
        <v>376</v>
      </c>
      <c r="U78" t="s">
        <v>755</v>
      </c>
      <c r="V78" t="s">
        <v>755</v>
      </c>
      <c r="W78" t="s">
        <v>376</v>
      </c>
      <c r="X78" t="s">
        <v>755</v>
      </c>
      <c r="Y78" t="s">
        <v>393</v>
      </c>
      <c r="Z78" t="s">
        <v>393</v>
      </c>
      <c r="AA78" t="s">
        <v>393</v>
      </c>
      <c r="AB78" t="s">
        <v>376</v>
      </c>
      <c r="AC78" t="s">
        <v>393</v>
      </c>
      <c r="AD78" t="s">
        <v>393</v>
      </c>
      <c r="AE78" t="s">
        <v>393</v>
      </c>
      <c r="AF78" t="s">
        <v>393</v>
      </c>
      <c r="AG78" t="s">
        <v>393</v>
      </c>
      <c r="AH78" t="s">
        <v>393</v>
      </c>
      <c r="AI78" s="44" t="s">
        <v>401</v>
      </c>
      <c r="AJ78" t="s">
        <v>393</v>
      </c>
      <c r="AK78" s="49">
        <v>0.03</v>
      </c>
      <c r="AL78">
        <v>20</v>
      </c>
      <c r="AM78" t="s">
        <v>378</v>
      </c>
      <c r="AN78" t="s">
        <v>393</v>
      </c>
      <c r="AO78" t="s">
        <v>393</v>
      </c>
      <c r="AP78" t="s">
        <v>376</v>
      </c>
      <c r="AQ78" t="s">
        <v>376</v>
      </c>
      <c r="AR78" t="s">
        <v>376</v>
      </c>
      <c r="AS78" t="s">
        <v>376</v>
      </c>
      <c r="AT78" t="s">
        <v>376</v>
      </c>
      <c r="AU78" t="s">
        <v>376</v>
      </c>
      <c r="AV78" t="s">
        <v>376</v>
      </c>
      <c r="AW78" t="s">
        <v>376</v>
      </c>
      <c r="AX78" t="s">
        <v>376</v>
      </c>
      <c r="AY78" t="s">
        <v>376</v>
      </c>
      <c r="AZ78" t="s">
        <v>376</v>
      </c>
      <c r="BA78" t="s">
        <v>376</v>
      </c>
      <c r="BB78" t="s">
        <v>376</v>
      </c>
      <c r="BC78" t="s">
        <v>376</v>
      </c>
      <c r="BD78" t="s">
        <v>376</v>
      </c>
      <c r="BE78" t="s">
        <v>376</v>
      </c>
      <c r="BF78" t="s">
        <v>376</v>
      </c>
      <c r="BG78" t="s">
        <v>376</v>
      </c>
      <c r="BH78" t="s">
        <v>376</v>
      </c>
      <c r="BI78" t="s">
        <v>376</v>
      </c>
      <c r="BJ78" t="s">
        <v>376</v>
      </c>
      <c r="BK78" t="s">
        <v>376</v>
      </c>
      <c r="BL78" t="s">
        <v>376</v>
      </c>
      <c r="BM78" t="s">
        <v>376</v>
      </c>
      <c r="BN78" t="s">
        <v>376</v>
      </c>
      <c r="BO78" t="s">
        <v>376</v>
      </c>
      <c r="BP78" t="s">
        <v>376</v>
      </c>
      <c r="BQ78" t="s">
        <v>376</v>
      </c>
      <c r="BR78" t="s">
        <v>376</v>
      </c>
      <c r="BS78" t="s">
        <v>376</v>
      </c>
      <c r="BT78" t="s">
        <v>376</v>
      </c>
      <c r="BU78" t="s">
        <v>376</v>
      </c>
      <c r="BV78" t="s">
        <v>376</v>
      </c>
      <c r="BW78" t="s">
        <v>376</v>
      </c>
      <c r="BX78" t="s">
        <v>376</v>
      </c>
      <c r="BY78" t="s">
        <v>376</v>
      </c>
      <c r="BZ78" t="s">
        <v>376</v>
      </c>
      <c r="CA78" t="s">
        <v>376</v>
      </c>
      <c r="CB78" t="s">
        <v>376</v>
      </c>
      <c r="CC78" t="s">
        <v>376</v>
      </c>
      <c r="CD78" t="s">
        <v>376</v>
      </c>
      <c r="CE78" t="s">
        <v>376</v>
      </c>
      <c r="CF78" t="s">
        <v>376</v>
      </c>
      <c r="CG78" t="s">
        <v>376</v>
      </c>
      <c r="CH78" t="s">
        <v>376</v>
      </c>
      <c r="CI78" t="s">
        <v>376</v>
      </c>
      <c r="CJ78" t="s">
        <v>376</v>
      </c>
      <c r="CK78" t="s">
        <v>376</v>
      </c>
      <c r="CL78" t="s">
        <v>376</v>
      </c>
      <c r="CM78" t="s">
        <v>376</v>
      </c>
      <c r="CN78" t="s">
        <v>376</v>
      </c>
      <c r="CO78" t="s">
        <v>376</v>
      </c>
      <c r="CP78" t="s">
        <v>376</v>
      </c>
      <c r="CQ78" t="s">
        <v>376</v>
      </c>
      <c r="CR78" t="s">
        <v>376</v>
      </c>
      <c r="CS78" t="s">
        <v>376</v>
      </c>
      <c r="CT78" t="s">
        <v>376</v>
      </c>
      <c r="CU78" t="s">
        <v>376</v>
      </c>
      <c r="CV78" t="s">
        <v>376</v>
      </c>
      <c r="CW78" t="s">
        <v>376</v>
      </c>
      <c r="CX78" t="s">
        <v>376</v>
      </c>
      <c r="CY78" t="s">
        <v>376</v>
      </c>
      <c r="CZ78" t="s">
        <v>376</v>
      </c>
      <c r="DA78" t="s">
        <v>376</v>
      </c>
      <c r="DB78" t="s">
        <v>376</v>
      </c>
      <c r="DC78" t="s">
        <v>376</v>
      </c>
      <c r="DD78" t="s">
        <v>376</v>
      </c>
      <c r="DE78" t="s">
        <v>376</v>
      </c>
      <c r="DF78" t="s">
        <v>376</v>
      </c>
      <c r="DG78" t="s">
        <v>376</v>
      </c>
      <c r="DH78" t="s">
        <v>376</v>
      </c>
      <c r="DI78" t="s">
        <v>376</v>
      </c>
      <c r="DJ78" t="s">
        <v>376</v>
      </c>
      <c r="DK78" t="s">
        <v>376</v>
      </c>
      <c r="DL78" t="s">
        <v>376</v>
      </c>
      <c r="DM78" t="s">
        <v>376</v>
      </c>
      <c r="DN78" t="s">
        <v>376</v>
      </c>
      <c r="DO78" t="s">
        <v>376</v>
      </c>
      <c r="DP78" t="s">
        <v>376</v>
      </c>
      <c r="DQ78" t="s">
        <v>376</v>
      </c>
      <c r="DR78" t="s">
        <v>376</v>
      </c>
      <c r="DS78" t="s">
        <v>376</v>
      </c>
      <c r="DT78" t="s">
        <v>376</v>
      </c>
      <c r="DU78" t="s">
        <v>376</v>
      </c>
      <c r="DV78" t="s">
        <v>376</v>
      </c>
      <c r="DW78" t="s">
        <v>376</v>
      </c>
      <c r="DX78" t="s">
        <v>376</v>
      </c>
      <c r="DY78" t="s">
        <v>376</v>
      </c>
      <c r="DZ78" t="s">
        <v>376</v>
      </c>
      <c r="EA78" t="s">
        <v>376</v>
      </c>
      <c r="EB78" t="s">
        <v>376</v>
      </c>
      <c r="EC78" t="s">
        <v>376</v>
      </c>
      <c r="ED78" t="s">
        <v>376</v>
      </c>
      <c r="EE78" t="s">
        <v>376</v>
      </c>
      <c r="EF78" t="s">
        <v>376</v>
      </c>
      <c r="EG78" t="s">
        <v>376</v>
      </c>
      <c r="EH78" t="s">
        <v>922</v>
      </c>
      <c r="EI78" t="s">
        <v>382</v>
      </c>
      <c r="EJ78" s="8">
        <v>2009</v>
      </c>
      <c r="EK78" t="s">
        <v>393</v>
      </c>
      <c r="EL78" t="s">
        <v>532</v>
      </c>
      <c r="EM78" t="s">
        <v>533</v>
      </c>
      <c r="EN78" t="s">
        <v>393</v>
      </c>
      <c r="EO78" t="s">
        <v>376</v>
      </c>
      <c r="EP78" t="s">
        <v>393</v>
      </c>
      <c r="EQ78" t="s">
        <v>393</v>
      </c>
      <c r="ER78" t="s">
        <v>393</v>
      </c>
      <c r="ES78" t="s">
        <v>376</v>
      </c>
      <c r="ET78" t="s">
        <v>376</v>
      </c>
      <c r="EU78" t="s">
        <v>393</v>
      </c>
      <c r="EV78" t="s">
        <v>393</v>
      </c>
      <c r="EW78" t="s">
        <v>401</v>
      </c>
      <c r="EX78" t="s">
        <v>376</v>
      </c>
      <c r="EY78" t="s">
        <v>376</v>
      </c>
      <c r="EZ78" t="s">
        <v>376</v>
      </c>
      <c r="FA78" t="s">
        <v>376</v>
      </c>
      <c r="FB78" t="s">
        <v>376</v>
      </c>
      <c r="FC78" t="s">
        <v>376</v>
      </c>
      <c r="FD78" t="s">
        <v>376</v>
      </c>
      <c r="FE78" t="s">
        <v>376</v>
      </c>
      <c r="FF78" t="s">
        <v>376</v>
      </c>
      <c r="FG78" t="s">
        <v>376</v>
      </c>
      <c r="FH78" t="s">
        <v>376</v>
      </c>
      <c r="FI78" t="s">
        <v>376</v>
      </c>
      <c r="FJ78" t="s">
        <v>376</v>
      </c>
      <c r="FK78" t="s">
        <v>376</v>
      </c>
      <c r="FL78" t="s">
        <v>376</v>
      </c>
      <c r="FM78" t="s">
        <v>376</v>
      </c>
      <c r="FN78" t="s">
        <v>376</v>
      </c>
      <c r="FO78" t="s">
        <v>376</v>
      </c>
      <c r="FP78" t="s">
        <v>376</v>
      </c>
      <c r="FQ78" t="s">
        <v>376</v>
      </c>
      <c r="FR78" t="s">
        <v>376</v>
      </c>
      <c r="FS78" t="s">
        <v>376</v>
      </c>
      <c r="FT78" t="s">
        <v>376</v>
      </c>
      <c r="FU78" t="s">
        <v>376</v>
      </c>
      <c r="FV78" t="s">
        <v>376</v>
      </c>
      <c r="FW78" t="s">
        <v>376</v>
      </c>
      <c r="FX78" t="s">
        <v>376</v>
      </c>
      <c r="FY78" t="s">
        <v>376</v>
      </c>
      <c r="FZ78" t="s">
        <v>376</v>
      </c>
      <c r="GA78" t="s">
        <v>376</v>
      </c>
      <c r="GB78" t="s">
        <v>376</v>
      </c>
      <c r="GC78" t="s">
        <v>376</v>
      </c>
      <c r="GD78" t="s">
        <v>376</v>
      </c>
      <c r="GE78" t="s">
        <v>376</v>
      </c>
      <c r="GF78" t="s">
        <v>376</v>
      </c>
      <c r="GG78" t="s">
        <v>376</v>
      </c>
      <c r="GH78" t="s">
        <v>376</v>
      </c>
      <c r="GI78" t="s">
        <v>376</v>
      </c>
      <c r="GJ78" t="s">
        <v>376</v>
      </c>
      <c r="GK78" t="s">
        <v>376</v>
      </c>
      <c r="GL78" t="s">
        <v>376</v>
      </c>
      <c r="GM78" t="s">
        <v>376</v>
      </c>
      <c r="GN78" t="s">
        <v>376</v>
      </c>
      <c r="GO78" t="s">
        <v>376</v>
      </c>
      <c r="GP78" t="s">
        <v>376</v>
      </c>
      <c r="GQ78" t="s">
        <v>376</v>
      </c>
      <c r="GR78" t="s">
        <v>376</v>
      </c>
      <c r="GS78" t="s">
        <v>376</v>
      </c>
      <c r="GT78" t="s">
        <v>376</v>
      </c>
      <c r="GU78" t="s">
        <v>376</v>
      </c>
      <c r="GV78" t="s">
        <v>376</v>
      </c>
      <c r="GW78" t="s">
        <v>376</v>
      </c>
      <c r="GX78" t="s">
        <v>376</v>
      </c>
      <c r="GY78" t="s">
        <v>376</v>
      </c>
      <c r="GZ78" t="s">
        <v>376</v>
      </c>
      <c r="HA78" t="s">
        <v>376</v>
      </c>
      <c r="HB78" t="s">
        <v>376</v>
      </c>
      <c r="HC78" t="s">
        <v>376</v>
      </c>
      <c r="HD78" t="s">
        <v>376</v>
      </c>
      <c r="HE78" t="s">
        <v>376</v>
      </c>
      <c r="HF78" t="s">
        <v>376</v>
      </c>
      <c r="HG78" t="s">
        <v>376</v>
      </c>
      <c r="HH78" t="s">
        <v>376</v>
      </c>
      <c r="HI78" t="s">
        <v>376</v>
      </c>
      <c r="HJ78" t="s">
        <v>376</v>
      </c>
      <c r="HK78" t="s">
        <v>376</v>
      </c>
      <c r="HL78" t="s">
        <v>376</v>
      </c>
      <c r="HM78" t="s">
        <v>376</v>
      </c>
      <c r="HN78" t="s">
        <v>376</v>
      </c>
      <c r="HO78" t="s">
        <v>376</v>
      </c>
      <c r="HP78" t="s">
        <v>376</v>
      </c>
      <c r="HQ78" t="s">
        <v>376</v>
      </c>
      <c r="HR78" t="s">
        <v>376</v>
      </c>
      <c r="HS78" t="s">
        <v>376</v>
      </c>
      <c r="HT78" t="s">
        <v>376</v>
      </c>
      <c r="HU78" t="s">
        <v>376</v>
      </c>
      <c r="HV78" t="s">
        <v>376</v>
      </c>
      <c r="HW78" t="s">
        <v>376</v>
      </c>
      <c r="HX78" t="s">
        <v>376</v>
      </c>
      <c r="HY78" t="s">
        <v>376</v>
      </c>
      <c r="HZ78" t="s">
        <v>376</v>
      </c>
      <c r="IA78" t="s">
        <v>376</v>
      </c>
      <c r="IB78" t="s">
        <v>376</v>
      </c>
      <c r="IC78" t="s">
        <v>376</v>
      </c>
      <c r="ID78" t="s">
        <v>376</v>
      </c>
      <c r="IE78" t="s">
        <v>376</v>
      </c>
      <c r="IF78" t="s">
        <v>376</v>
      </c>
      <c r="IG78" t="s">
        <v>376</v>
      </c>
      <c r="IH78" t="s">
        <v>376</v>
      </c>
      <c r="II78" t="s">
        <v>376</v>
      </c>
      <c r="IJ78" t="s">
        <v>376</v>
      </c>
      <c r="IK78" t="s">
        <v>376</v>
      </c>
      <c r="IL78" t="s">
        <v>376</v>
      </c>
      <c r="IM78" t="s">
        <v>376</v>
      </c>
      <c r="IN78" t="s">
        <v>376</v>
      </c>
      <c r="IO78" t="s">
        <v>376</v>
      </c>
      <c r="IP78" t="s">
        <v>376</v>
      </c>
      <c r="IQ78" t="s">
        <v>376</v>
      </c>
      <c r="IR78" t="s">
        <v>376</v>
      </c>
      <c r="IS78" t="s">
        <v>376</v>
      </c>
      <c r="IT78" t="s">
        <v>376</v>
      </c>
      <c r="IU78" t="s">
        <v>376</v>
      </c>
      <c r="IV78" t="s">
        <v>376</v>
      </c>
      <c r="IW78" t="s">
        <v>376</v>
      </c>
      <c r="IX78" t="s">
        <v>376</v>
      </c>
      <c r="IY78" t="s">
        <v>376</v>
      </c>
      <c r="IZ78" t="s">
        <v>376</v>
      </c>
      <c r="JA78" t="s">
        <v>376</v>
      </c>
      <c r="JB78" t="s">
        <v>376</v>
      </c>
      <c r="JC78" t="s">
        <v>376</v>
      </c>
      <c r="JD78" t="s">
        <v>376</v>
      </c>
      <c r="JE78" t="s">
        <v>376</v>
      </c>
      <c r="JF78" s="8">
        <f>AVERAGE(Tabla2[[#This Row],[Año]])</f>
        <v>2009</v>
      </c>
      <c r="JG78" s="8" t="s">
        <v>376</v>
      </c>
      <c r="JH78" s="8">
        <v>1</v>
      </c>
    </row>
    <row r="79" spans="1:268" x14ac:dyDescent="0.35">
      <c r="A79" s="33">
        <v>66</v>
      </c>
      <c r="B79" t="s">
        <v>343</v>
      </c>
      <c r="C79" t="s">
        <v>360</v>
      </c>
      <c r="D79">
        <v>111940583</v>
      </c>
      <c r="E79" t="s">
        <v>376</v>
      </c>
      <c r="F79" t="s">
        <v>376</v>
      </c>
      <c r="G79" t="s">
        <v>923</v>
      </c>
      <c r="H79" t="s">
        <v>869</v>
      </c>
      <c r="I79" t="s">
        <v>840</v>
      </c>
      <c r="J79" t="s">
        <v>809</v>
      </c>
      <c r="K79" t="s">
        <v>870</v>
      </c>
      <c r="L79" t="s">
        <v>871</v>
      </c>
      <c r="M79" t="s">
        <v>751</v>
      </c>
      <c r="N79" t="s">
        <v>924</v>
      </c>
      <c r="O79" t="s">
        <v>925</v>
      </c>
      <c r="P79" t="s">
        <v>926</v>
      </c>
      <c r="Q79" s="30" t="s">
        <v>927</v>
      </c>
      <c r="R79" t="s">
        <v>393</v>
      </c>
      <c r="S79" t="s">
        <v>393</v>
      </c>
      <c r="T79" t="s">
        <v>376</v>
      </c>
      <c r="U79" t="s">
        <v>755</v>
      </c>
      <c r="V79" t="s">
        <v>755</v>
      </c>
      <c r="W79" t="s">
        <v>376</v>
      </c>
      <c r="X79" t="s">
        <v>755</v>
      </c>
      <c r="Y79" t="s">
        <v>393</v>
      </c>
      <c r="Z79" t="s">
        <v>376</v>
      </c>
      <c r="AA79" t="s">
        <v>376</v>
      </c>
      <c r="AB79" t="s">
        <v>376</v>
      </c>
      <c r="AC79" t="s">
        <v>393</v>
      </c>
      <c r="AD79" t="s">
        <v>376</v>
      </c>
      <c r="AE79" t="s">
        <v>393</v>
      </c>
      <c r="AF79" t="s">
        <v>393</v>
      </c>
      <c r="AG79" t="s">
        <v>393</v>
      </c>
      <c r="AH79" s="31" t="s">
        <v>401</v>
      </c>
      <c r="AI79" t="s">
        <v>393</v>
      </c>
      <c r="AJ79" t="s">
        <v>393</v>
      </c>
      <c r="AK79" s="49" t="s">
        <v>376</v>
      </c>
      <c r="AL79">
        <v>10</v>
      </c>
      <c r="AM79" t="s">
        <v>378</v>
      </c>
      <c r="AN79" t="s">
        <v>378</v>
      </c>
      <c r="AO79" t="s">
        <v>393</v>
      </c>
      <c r="AP79" t="s">
        <v>928</v>
      </c>
      <c r="AQ79">
        <v>111350239</v>
      </c>
      <c r="AR79" t="s">
        <v>393</v>
      </c>
      <c r="AS79" t="s">
        <v>393</v>
      </c>
      <c r="AT79" t="s">
        <v>393</v>
      </c>
      <c r="AU79" t="s">
        <v>393</v>
      </c>
      <c r="AV79" t="s">
        <v>393</v>
      </c>
      <c r="AW79" t="s">
        <v>376</v>
      </c>
      <c r="AX79" t="s">
        <v>393</v>
      </c>
      <c r="AY79" t="s">
        <v>393</v>
      </c>
      <c r="AZ79" s="30" t="s">
        <v>929</v>
      </c>
      <c r="BA79">
        <v>61374803</v>
      </c>
      <c r="BB79" t="s">
        <v>376</v>
      </c>
      <c r="BC79" t="s">
        <v>376</v>
      </c>
      <c r="BD79" t="s">
        <v>376</v>
      </c>
      <c r="BE79" t="s">
        <v>376</v>
      </c>
      <c r="BF79" t="s">
        <v>376</v>
      </c>
      <c r="BG79" t="s">
        <v>376</v>
      </c>
      <c r="BH79" t="s">
        <v>376</v>
      </c>
      <c r="BI79" t="s">
        <v>376</v>
      </c>
      <c r="BJ79" t="s">
        <v>376</v>
      </c>
      <c r="BK79" t="s">
        <v>376</v>
      </c>
      <c r="BL79" t="s">
        <v>376</v>
      </c>
      <c r="BM79" t="s">
        <v>376</v>
      </c>
      <c r="BN79" t="s">
        <v>376</v>
      </c>
      <c r="BO79" t="s">
        <v>376</v>
      </c>
      <c r="BP79" t="s">
        <v>376</v>
      </c>
      <c r="BQ79" t="s">
        <v>376</v>
      </c>
      <c r="BR79" t="s">
        <v>376</v>
      </c>
      <c r="BS79" t="s">
        <v>376</v>
      </c>
      <c r="BT79" t="s">
        <v>376</v>
      </c>
      <c r="BU79" t="s">
        <v>376</v>
      </c>
      <c r="BV79" t="s">
        <v>376</v>
      </c>
      <c r="BW79" t="s">
        <v>376</v>
      </c>
      <c r="BX79" t="s">
        <v>376</v>
      </c>
      <c r="BY79" t="s">
        <v>376</v>
      </c>
      <c r="BZ79" t="s">
        <v>376</v>
      </c>
      <c r="CA79" t="s">
        <v>376</v>
      </c>
      <c r="CB79" t="s">
        <v>376</v>
      </c>
      <c r="CC79" t="s">
        <v>376</v>
      </c>
      <c r="CD79" t="s">
        <v>376</v>
      </c>
      <c r="CE79" t="s">
        <v>376</v>
      </c>
      <c r="CF79" t="s">
        <v>376</v>
      </c>
      <c r="CG79" t="s">
        <v>376</v>
      </c>
      <c r="CH79" t="s">
        <v>376</v>
      </c>
      <c r="CI79" t="s">
        <v>376</v>
      </c>
      <c r="CJ79" t="s">
        <v>376</v>
      </c>
      <c r="CK79" t="s">
        <v>376</v>
      </c>
      <c r="CL79" t="s">
        <v>376</v>
      </c>
      <c r="CM79" t="s">
        <v>376</v>
      </c>
      <c r="CN79" t="s">
        <v>376</v>
      </c>
      <c r="CO79" t="s">
        <v>376</v>
      </c>
      <c r="CP79" t="s">
        <v>376</v>
      </c>
      <c r="CQ79" t="s">
        <v>376</v>
      </c>
      <c r="CR79" t="s">
        <v>376</v>
      </c>
      <c r="CS79" t="s">
        <v>376</v>
      </c>
      <c r="CT79" t="s">
        <v>376</v>
      </c>
      <c r="CU79" t="s">
        <v>376</v>
      </c>
      <c r="CV79" t="s">
        <v>376</v>
      </c>
      <c r="CW79" t="s">
        <v>376</v>
      </c>
      <c r="CX79" t="s">
        <v>376</v>
      </c>
      <c r="CY79" t="s">
        <v>376</v>
      </c>
      <c r="CZ79" t="s">
        <v>376</v>
      </c>
      <c r="DA79" t="s">
        <v>376</v>
      </c>
      <c r="DB79" t="s">
        <v>376</v>
      </c>
      <c r="DC79" t="s">
        <v>376</v>
      </c>
      <c r="DD79" t="s">
        <v>376</v>
      </c>
      <c r="DE79" t="s">
        <v>376</v>
      </c>
      <c r="DF79" t="s">
        <v>376</v>
      </c>
      <c r="DG79" t="s">
        <v>376</v>
      </c>
      <c r="DH79" t="s">
        <v>376</v>
      </c>
      <c r="DI79" t="s">
        <v>376</v>
      </c>
      <c r="DJ79" t="s">
        <v>376</v>
      </c>
      <c r="DK79" t="s">
        <v>376</v>
      </c>
      <c r="DL79" t="s">
        <v>376</v>
      </c>
      <c r="DM79" t="s">
        <v>376</v>
      </c>
      <c r="DN79" t="s">
        <v>376</v>
      </c>
      <c r="DO79" t="s">
        <v>376</v>
      </c>
      <c r="DP79" t="s">
        <v>376</v>
      </c>
      <c r="DQ79" t="s">
        <v>376</v>
      </c>
      <c r="DR79" t="s">
        <v>376</v>
      </c>
      <c r="DS79" t="s">
        <v>376</v>
      </c>
      <c r="DT79" t="s">
        <v>376</v>
      </c>
      <c r="DU79" t="s">
        <v>376</v>
      </c>
      <c r="DV79" t="s">
        <v>376</v>
      </c>
      <c r="DW79" t="s">
        <v>376</v>
      </c>
      <c r="DX79" t="s">
        <v>376</v>
      </c>
      <c r="DY79" t="s">
        <v>376</v>
      </c>
      <c r="DZ79" t="s">
        <v>376</v>
      </c>
      <c r="EA79" t="s">
        <v>376</v>
      </c>
      <c r="EB79" t="s">
        <v>376</v>
      </c>
      <c r="EC79" t="s">
        <v>376</v>
      </c>
      <c r="ED79" t="s">
        <v>376</v>
      </c>
      <c r="EE79" t="s">
        <v>376</v>
      </c>
      <c r="EF79" t="s">
        <v>376</v>
      </c>
      <c r="EG79" t="s">
        <v>376</v>
      </c>
      <c r="EH79" t="s">
        <v>930</v>
      </c>
      <c r="EI79" t="s">
        <v>787</v>
      </c>
      <c r="EJ79" s="8">
        <v>2023</v>
      </c>
      <c r="EK79" t="s">
        <v>393</v>
      </c>
      <c r="EL79" t="s">
        <v>557</v>
      </c>
      <c r="EM79" t="s">
        <v>839</v>
      </c>
      <c r="EN79" t="s">
        <v>393</v>
      </c>
      <c r="EO79" t="s">
        <v>376</v>
      </c>
      <c r="EP79" t="s">
        <v>393</v>
      </c>
      <c r="EQ79" t="s">
        <v>393</v>
      </c>
      <c r="ER79" t="s">
        <v>376</v>
      </c>
      <c r="ES79" t="s">
        <v>393</v>
      </c>
      <c r="ET79" t="s">
        <v>393</v>
      </c>
      <c r="EU79" t="s">
        <v>393</v>
      </c>
      <c r="EV79" t="s">
        <v>393</v>
      </c>
      <c r="EW79" t="s">
        <v>401</v>
      </c>
      <c r="EX79" t="s">
        <v>376</v>
      </c>
      <c r="EY79" t="s">
        <v>376</v>
      </c>
      <c r="EZ79" t="s">
        <v>376</v>
      </c>
      <c r="FA79" t="s">
        <v>376</v>
      </c>
      <c r="FB79" t="s">
        <v>376</v>
      </c>
      <c r="FC79" t="s">
        <v>376</v>
      </c>
      <c r="FD79" t="s">
        <v>376</v>
      </c>
      <c r="FE79" t="s">
        <v>376</v>
      </c>
      <c r="FF79" t="s">
        <v>376</v>
      </c>
      <c r="FG79" t="s">
        <v>376</v>
      </c>
      <c r="FH79" t="s">
        <v>376</v>
      </c>
      <c r="FI79" t="s">
        <v>376</v>
      </c>
      <c r="FJ79" t="s">
        <v>376</v>
      </c>
      <c r="FK79" t="s">
        <v>376</v>
      </c>
      <c r="FL79" t="s">
        <v>376</v>
      </c>
      <c r="FM79" t="s">
        <v>376</v>
      </c>
      <c r="FN79" t="s">
        <v>376</v>
      </c>
      <c r="FO79" t="s">
        <v>376</v>
      </c>
      <c r="FP79" t="s">
        <v>376</v>
      </c>
      <c r="FQ79" t="s">
        <v>376</v>
      </c>
      <c r="FR79" t="s">
        <v>376</v>
      </c>
      <c r="FS79" t="s">
        <v>376</v>
      </c>
      <c r="FT79" t="s">
        <v>376</v>
      </c>
      <c r="FU79" t="s">
        <v>376</v>
      </c>
      <c r="FV79" t="s">
        <v>376</v>
      </c>
      <c r="FW79" t="s">
        <v>376</v>
      </c>
      <c r="FX79" t="s">
        <v>376</v>
      </c>
      <c r="FY79" t="s">
        <v>376</v>
      </c>
      <c r="FZ79" t="s">
        <v>376</v>
      </c>
      <c r="GA79" t="s">
        <v>376</v>
      </c>
      <c r="GB79" t="s">
        <v>376</v>
      </c>
      <c r="GC79" t="s">
        <v>376</v>
      </c>
      <c r="GD79" t="s">
        <v>376</v>
      </c>
      <c r="GE79" t="s">
        <v>376</v>
      </c>
      <c r="GF79" t="s">
        <v>376</v>
      </c>
      <c r="GG79" t="s">
        <v>376</v>
      </c>
      <c r="GH79" t="s">
        <v>376</v>
      </c>
      <c r="GI79" t="s">
        <v>376</v>
      </c>
      <c r="GJ79" t="s">
        <v>376</v>
      </c>
      <c r="GK79" t="s">
        <v>376</v>
      </c>
      <c r="GL79" t="s">
        <v>376</v>
      </c>
      <c r="GM79" t="s">
        <v>376</v>
      </c>
      <c r="GN79" t="s">
        <v>376</v>
      </c>
      <c r="GO79" t="s">
        <v>376</v>
      </c>
      <c r="GP79" t="s">
        <v>376</v>
      </c>
      <c r="GQ79" t="s">
        <v>376</v>
      </c>
      <c r="GR79" t="s">
        <v>376</v>
      </c>
      <c r="GS79" t="s">
        <v>376</v>
      </c>
      <c r="GT79" t="s">
        <v>376</v>
      </c>
      <c r="GU79" t="s">
        <v>376</v>
      </c>
      <c r="GV79" t="s">
        <v>376</v>
      </c>
      <c r="GW79" t="s">
        <v>376</v>
      </c>
      <c r="GX79" t="s">
        <v>376</v>
      </c>
      <c r="GY79" t="s">
        <v>376</v>
      </c>
      <c r="GZ79" t="s">
        <v>376</v>
      </c>
      <c r="HA79" t="s">
        <v>376</v>
      </c>
      <c r="HB79" t="s">
        <v>376</v>
      </c>
      <c r="HC79" t="s">
        <v>376</v>
      </c>
      <c r="HD79" t="s">
        <v>376</v>
      </c>
      <c r="HE79" t="s">
        <v>376</v>
      </c>
      <c r="HF79" t="s">
        <v>376</v>
      </c>
      <c r="HG79" t="s">
        <v>376</v>
      </c>
      <c r="HH79" t="s">
        <v>376</v>
      </c>
      <c r="HI79" t="s">
        <v>376</v>
      </c>
      <c r="HJ79" t="s">
        <v>376</v>
      </c>
      <c r="HK79" t="s">
        <v>376</v>
      </c>
      <c r="HL79" t="s">
        <v>376</v>
      </c>
      <c r="HM79" t="s">
        <v>376</v>
      </c>
      <c r="HN79" t="s">
        <v>376</v>
      </c>
      <c r="HO79" t="s">
        <v>376</v>
      </c>
      <c r="HP79" t="s">
        <v>376</v>
      </c>
      <c r="HQ79" t="s">
        <v>376</v>
      </c>
      <c r="HR79" t="s">
        <v>376</v>
      </c>
      <c r="HS79" t="s">
        <v>376</v>
      </c>
      <c r="HT79" t="s">
        <v>376</v>
      </c>
      <c r="HU79" t="s">
        <v>376</v>
      </c>
      <c r="HV79" t="s">
        <v>376</v>
      </c>
      <c r="HW79" t="s">
        <v>376</v>
      </c>
      <c r="HX79" t="s">
        <v>376</v>
      </c>
      <c r="HY79" t="s">
        <v>376</v>
      </c>
      <c r="HZ79" t="s">
        <v>376</v>
      </c>
      <c r="IA79" t="s">
        <v>376</v>
      </c>
      <c r="IB79" t="s">
        <v>376</v>
      </c>
      <c r="IC79" t="s">
        <v>376</v>
      </c>
      <c r="ID79" t="s">
        <v>376</v>
      </c>
      <c r="IE79" t="s">
        <v>376</v>
      </c>
      <c r="IF79" t="s">
        <v>376</v>
      </c>
      <c r="IG79" t="s">
        <v>376</v>
      </c>
      <c r="IH79" t="s">
        <v>376</v>
      </c>
      <c r="II79" t="s">
        <v>376</v>
      </c>
      <c r="IJ79" t="s">
        <v>376</v>
      </c>
      <c r="IK79" t="s">
        <v>376</v>
      </c>
      <c r="IL79" t="s">
        <v>376</v>
      </c>
      <c r="IM79" t="s">
        <v>376</v>
      </c>
      <c r="IN79" t="s">
        <v>376</v>
      </c>
      <c r="IO79" t="s">
        <v>376</v>
      </c>
      <c r="IP79" t="s">
        <v>376</v>
      </c>
      <c r="IQ79" t="s">
        <v>376</v>
      </c>
      <c r="IR79" t="s">
        <v>376</v>
      </c>
      <c r="IS79" t="s">
        <v>376</v>
      </c>
      <c r="IT79" t="s">
        <v>376</v>
      </c>
      <c r="IU79" t="s">
        <v>376</v>
      </c>
      <c r="IV79" t="s">
        <v>376</v>
      </c>
      <c r="IW79" t="s">
        <v>376</v>
      </c>
      <c r="IX79" t="s">
        <v>376</v>
      </c>
      <c r="IY79" t="s">
        <v>376</v>
      </c>
      <c r="IZ79" t="s">
        <v>376</v>
      </c>
      <c r="JA79" t="s">
        <v>376</v>
      </c>
      <c r="JB79" t="s">
        <v>376</v>
      </c>
      <c r="JC79" t="s">
        <v>376</v>
      </c>
      <c r="JD79" t="s">
        <v>376</v>
      </c>
      <c r="JE79" t="s">
        <v>376</v>
      </c>
      <c r="JF79" s="8" t="s">
        <v>376</v>
      </c>
      <c r="JG79" s="8">
        <f>AVERAGE(Tabla2[[#This Row],[Año]])</f>
        <v>2023</v>
      </c>
      <c r="JH79" s="8">
        <v>1</v>
      </c>
    </row>
    <row r="80" spans="1:268" x14ac:dyDescent="0.35">
      <c r="A80" s="33">
        <v>67</v>
      </c>
      <c r="B80" t="s">
        <v>344</v>
      </c>
      <c r="C80" t="s">
        <v>360</v>
      </c>
      <c r="D80">
        <v>108950564</v>
      </c>
      <c r="E80" t="s">
        <v>376</v>
      </c>
      <c r="F80" t="s">
        <v>376</v>
      </c>
      <c r="G80" t="s">
        <v>772</v>
      </c>
      <c r="H80" t="s">
        <v>750</v>
      </c>
      <c r="I80" t="s">
        <v>840</v>
      </c>
      <c r="J80" t="s">
        <v>869</v>
      </c>
      <c r="K80" t="s">
        <v>871</v>
      </c>
      <c r="L80" t="s">
        <v>870</v>
      </c>
      <c r="M80" t="s">
        <v>751</v>
      </c>
      <c r="N80" t="s">
        <v>931</v>
      </c>
      <c r="O80" t="s">
        <v>932</v>
      </c>
      <c r="P80">
        <v>88131587</v>
      </c>
      <c r="Q80" s="30" t="s">
        <v>933</v>
      </c>
      <c r="R80" t="s">
        <v>393</v>
      </c>
      <c r="S80" t="s">
        <v>393</v>
      </c>
      <c r="T80" t="s">
        <v>376</v>
      </c>
      <c r="U80" t="s">
        <v>755</v>
      </c>
      <c r="V80" t="s">
        <v>755</v>
      </c>
      <c r="W80" t="s">
        <v>376</v>
      </c>
      <c r="X80" t="s">
        <v>755</v>
      </c>
      <c r="Y80" t="s">
        <v>393</v>
      </c>
      <c r="Z80" t="s">
        <v>393</v>
      </c>
      <c r="AA80" t="s">
        <v>393</v>
      </c>
      <c r="AB80" t="s">
        <v>376</v>
      </c>
      <c r="AC80" t="s">
        <v>393</v>
      </c>
      <c r="AD80" t="s">
        <v>393</v>
      </c>
      <c r="AE80" t="s">
        <v>393</v>
      </c>
      <c r="AF80" t="s">
        <v>393</v>
      </c>
      <c r="AG80" t="s">
        <v>393</v>
      </c>
      <c r="AH80" s="31" t="s">
        <v>401</v>
      </c>
      <c r="AI80" t="s">
        <v>393</v>
      </c>
      <c r="AJ80" t="s">
        <v>393</v>
      </c>
      <c r="AK80" s="49">
        <v>0.15</v>
      </c>
      <c r="AL80">
        <v>15</v>
      </c>
      <c r="AM80" t="s">
        <v>378</v>
      </c>
      <c r="AN80" t="s">
        <v>393</v>
      </c>
      <c r="AO80" t="s">
        <v>393</v>
      </c>
      <c r="AP80" t="s">
        <v>934</v>
      </c>
      <c r="AQ80">
        <v>602710227</v>
      </c>
      <c r="AR80" t="s">
        <v>393</v>
      </c>
      <c r="AS80" t="s">
        <v>393</v>
      </c>
      <c r="AT80" t="s">
        <v>393</v>
      </c>
      <c r="AU80" t="s">
        <v>393</v>
      </c>
      <c r="AV80" t="s">
        <v>393</v>
      </c>
      <c r="AW80" t="s">
        <v>376</v>
      </c>
      <c r="AX80" t="s">
        <v>393</v>
      </c>
      <c r="AY80" t="s">
        <v>393</v>
      </c>
      <c r="AZ80" s="30" t="s">
        <v>935</v>
      </c>
      <c r="BA80">
        <v>88278412</v>
      </c>
      <c r="BB80" t="s">
        <v>936</v>
      </c>
      <c r="BC80">
        <v>110580211</v>
      </c>
      <c r="BD80" t="s">
        <v>393</v>
      </c>
      <c r="BE80" t="s">
        <v>393</v>
      </c>
      <c r="BF80" t="s">
        <v>393</v>
      </c>
      <c r="BG80" t="s">
        <v>393</v>
      </c>
      <c r="BH80" t="s">
        <v>393</v>
      </c>
      <c r="BI80" t="s">
        <v>376</v>
      </c>
      <c r="BJ80" t="s">
        <v>393</v>
      </c>
      <c r="BK80" t="s">
        <v>393</v>
      </c>
      <c r="BL80" s="30" t="s">
        <v>937</v>
      </c>
      <c r="BM80">
        <v>72817180</v>
      </c>
      <c r="BN80" t="s">
        <v>376</v>
      </c>
      <c r="BO80" t="s">
        <v>376</v>
      </c>
      <c r="BP80" t="s">
        <v>376</v>
      </c>
      <c r="BQ80" t="s">
        <v>376</v>
      </c>
      <c r="BR80" t="s">
        <v>376</v>
      </c>
      <c r="BS80" t="s">
        <v>376</v>
      </c>
      <c r="BT80" t="s">
        <v>376</v>
      </c>
      <c r="BU80" t="s">
        <v>376</v>
      </c>
      <c r="BV80" t="s">
        <v>376</v>
      </c>
      <c r="BW80" t="s">
        <v>376</v>
      </c>
      <c r="BX80" t="s">
        <v>376</v>
      </c>
      <c r="BY80" t="s">
        <v>376</v>
      </c>
      <c r="BZ80" t="s">
        <v>376</v>
      </c>
      <c r="CA80" t="s">
        <v>376</v>
      </c>
      <c r="CB80" t="s">
        <v>376</v>
      </c>
      <c r="CC80" t="s">
        <v>376</v>
      </c>
      <c r="CD80" t="s">
        <v>376</v>
      </c>
      <c r="CE80" t="s">
        <v>376</v>
      </c>
      <c r="CF80" t="s">
        <v>376</v>
      </c>
      <c r="CG80" t="s">
        <v>376</v>
      </c>
      <c r="CH80" t="s">
        <v>376</v>
      </c>
      <c r="CI80" t="s">
        <v>376</v>
      </c>
      <c r="CJ80" t="s">
        <v>376</v>
      </c>
      <c r="CK80" t="s">
        <v>376</v>
      </c>
      <c r="CL80" t="s">
        <v>376</v>
      </c>
      <c r="CM80" t="s">
        <v>376</v>
      </c>
      <c r="CN80" t="s">
        <v>376</v>
      </c>
      <c r="CO80" t="s">
        <v>376</v>
      </c>
      <c r="CP80" t="s">
        <v>376</v>
      </c>
      <c r="CQ80" t="s">
        <v>376</v>
      </c>
      <c r="CR80" t="s">
        <v>376</v>
      </c>
      <c r="CS80" t="s">
        <v>376</v>
      </c>
      <c r="CT80" t="s">
        <v>376</v>
      </c>
      <c r="CU80" t="s">
        <v>376</v>
      </c>
      <c r="CV80" t="s">
        <v>376</v>
      </c>
      <c r="CW80" t="s">
        <v>376</v>
      </c>
      <c r="CX80" t="s">
        <v>376</v>
      </c>
      <c r="CY80" t="s">
        <v>376</v>
      </c>
      <c r="CZ80" t="s">
        <v>376</v>
      </c>
      <c r="DA80" t="s">
        <v>376</v>
      </c>
      <c r="DB80" t="s">
        <v>376</v>
      </c>
      <c r="DC80" t="s">
        <v>376</v>
      </c>
      <c r="DD80" t="s">
        <v>376</v>
      </c>
      <c r="DE80" t="s">
        <v>376</v>
      </c>
      <c r="DF80" t="s">
        <v>376</v>
      </c>
      <c r="DG80" t="s">
        <v>376</v>
      </c>
      <c r="DH80" t="s">
        <v>376</v>
      </c>
      <c r="DI80" t="s">
        <v>376</v>
      </c>
      <c r="DJ80" t="s">
        <v>376</v>
      </c>
      <c r="DK80" t="s">
        <v>376</v>
      </c>
      <c r="DL80" t="s">
        <v>376</v>
      </c>
      <c r="DM80" t="s">
        <v>376</v>
      </c>
      <c r="DN80" t="s">
        <v>376</v>
      </c>
      <c r="DO80" t="s">
        <v>376</v>
      </c>
      <c r="DP80" t="s">
        <v>376</v>
      </c>
      <c r="DQ80" t="s">
        <v>376</v>
      </c>
      <c r="DR80" t="s">
        <v>376</v>
      </c>
      <c r="DS80" t="s">
        <v>376</v>
      </c>
      <c r="DT80" t="s">
        <v>376</v>
      </c>
      <c r="DU80" t="s">
        <v>376</v>
      </c>
      <c r="DV80" t="s">
        <v>376</v>
      </c>
      <c r="DW80" t="s">
        <v>376</v>
      </c>
      <c r="DX80" t="s">
        <v>376</v>
      </c>
      <c r="DY80" t="s">
        <v>376</v>
      </c>
      <c r="DZ80" t="s">
        <v>376</v>
      </c>
      <c r="EA80" t="s">
        <v>376</v>
      </c>
      <c r="EB80" t="s">
        <v>376</v>
      </c>
      <c r="EC80" t="s">
        <v>376</v>
      </c>
      <c r="ED80" t="s">
        <v>376</v>
      </c>
      <c r="EE80" t="s">
        <v>376</v>
      </c>
      <c r="EF80" t="s">
        <v>376</v>
      </c>
      <c r="EG80" t="s">
        <v>376</v>
      </c>
      <c r="EH80" t="s">
        <v>938</v>
      </c>
      <c r="EI80" t="s">
        <v>382</v>
      </c>
      <c r="EJ80" s="8">
        <v>2017</v>
      </c>
      <c r="EK80" t="s">
        <v>393</v>
      </c>
      <c r="EL80" t="s">
        <v>557</v>
      </c>
      <c r="EM80" t="s">
        <v>558</v>
      </c>
      <c r="EN80" t="s">
        <v>393</v>
      </c>
      <c r="EO80" t="s">
        <v>376</v>
      </c>
      <c r="EP80" t="s">
        <v>393</v>
      </c>
      <c r="EQ80" t="s">
        <v>393</v>
      </c>
      <c r="ER80" t="s">
        <v>393</v>
      </c>
      <c r="ES80" t="s">
        <v>376</v>
      </c>
      <c r="ET80" t="s">
        <v>376</v>
      </c>
      <c r="EU80" t="s">
        <v>393</v>
      </c>
      <c r="EV80" t="s">
        <v>393</v>
      </c>
      <c r="EW80" t="s">
        <v>401</v>
      </c>
      <c r="EX80" t="s">
        <v>939</v>
      </c>
      <c r="EY80" t="s">
        <v>787</v>
      </c>
      <c r="EZ80">
        <v>2016</v>
      </c>
      <c r="FA80" t="s">
        <v>393</v>
      </c>
      <c r="FB80" t="s">
        <v>385</v>
      </c>
      <c r="FC80" t="s">
        <v>538</v>
      </c>
      <c r="FD80" t="s">
        <v>393</v>
      </c>
      <c r="FE80" t="s">
        <v>376</v>
      </c>
      <c r="FF80" t="s">
        <v>393</v>
      </c>
      <c r="FG80" t="s">
        <v>393</v>
      </c>
      <c r="FH80" t="s">
        <v>376</v>
      </c>
      <c r="FI80" t="s">
        <v>393</v>
      </c>
      <c r="FJ80" t="s">
        <v>393</v>
      </c>
      <c r="FK80" t="s">
        <v>393</v>
      </c>
      <c r="FL80" t="s">
        <v>393</v>
      </c>
      <c r="FM80" t="s">
        <v>401</v>
      </c>
      <c r="FN80" t="s">
        <v>940</v>
      </c>
      <c r="FO80" t="s">
        <v>787</v>
      </c>
      <c r="FP80">
        <v>2011</v>
      </c>
      <c r="FQ80" t="s">
        <v>393</v>
      </c>
      <c r="FR80" t="s">
        <v>385</v>
      </c>
      <c r="FS80" t="s">
        <v>538</v>
      </c>
      <c r="FT80" t="s">
        <v>393</v>
      </c>
      <c r="FU80" t="s">
        <v>376</v>
      </c>
      <c r="FV80" t="s">
        <v>393</v>
      </c>
      <c r="FW80" t="s">
        <v>393</v>
      </c>
      <c r="FX80" t="s">
        <v>376</v>
      </c>
      <c r="FY80" t="s">
        <v>393</v>
      </c>
      <c r="FZ80" t="s">
        <v>393</v>
      </c>
      <c r="GA80" t="s">
        <v>393</v>
      </c>
      <c r="GB80" t="s">
        <v>393</v>
      </c>
      <c r="GC80" t="s">
        <v>401</v>
      </c>
      <c r="GD80" t="s">
        <v>376</v>
      </c>
      <c r="GE80" t="s">
        <v>376</v>
      </c>
      <c r="GF80" t="s">
        <v>376</v>
      </c>
      <c r="GG80" t="s">
        <v>376</v>
      </c>
      <c r="GH80" t="s">
        <v>376</v>
      </c>
      <c r="GI80" t="s">
        <v>376</v>
      </c>
      <c r="GJ80" t="s">
        <v>376</v>
      </c>
      <c r="GK80" t="s">
        <v>376</v>
      </c>
      <c r="GL80" t="s">
        <v>376</v>
      </c>
      <c r="GM80" t="s">
        <v>376</v>
      </c>
      <c r="GN80" t="s">
        <v>376</v>
      </c>
      <c r="GO80" t="s">
        <v>376</v>
      </c>
      <c r="GP80" t="s">
        <v>376</v>
      </c>
      <c r="GQ80" t="s">
        <v>376</v>
      </c>
      <c r="GR80" t="s">
        <v>376</v>
      </c>
      <c r="GS80" t="s">
        <v>376</v>
      </c>
      <c r="GT80" t="s">
        <v>376</v>
      </c>
      <c r="GU80" t="s">
        <v>376</v>
      </c>
      <c r="GV80" t="s">
        <v>376</v>
      </c>
      <c r="GW80" t="s">
        <v>376</v>
      </c>
      <c r="GX80" t="s">
        <v>376</v>
      </c>
      <c r="GY80" t="s">
        <v>376</v>
      </c>
      <c r="GZ80" t="s">
        <v>376</v>
      </c>
      <c r="HA80" t="s">
        <v>376</v>
      </c>
      <c r="HB80" t="s">
        <v>376</v>
      </c>
      <c r="HC80" t="s">
        <v>376</v>
      </c>
      <c r="HD80" t="s">
        <v>376</v>
      </c>
      <c r="HE80" t="s">
        <v>376</v>
      </c>
      <c r="HF80" t="s">
        <v>376</v>
      </c>
      <c r="HG80" t="s">
        <v>376</v>
      </c>
      <c r="HH80" t="s">
        <v>376</v>
      </c>
      <c r="HI80" t="s">
        <v>376</v>
      </c>
      <c r="HJ80" t="s">
        <v>376</v>
      </c>
      <c r="HK80" t="s">
        <v>376</v>
      </c>
      <c r="HL80" t="s">
        <v>376</v>
      </c>
      <c r="HM80" t="s">
        <v>376</v>
      </c>
      <c r="HN80" t="s">
        <v>376</v>
      </c>
      <c r="HO80" t="s">
        <v>376</v>
      </c>
      <c r="HP80" t="s">
        <v>376</v>
      </c>
      <c r="HQ80" t="s">
        <v>376</v>
      </c>
      <c r="HR80" t="s">
        <v>376</v>
      </c>
      <c r="HS80" t="s">
        <v>376</v>
      </c>
      <c r="HT80" t="s">
        <v>376</v>
      </c>
      <c r="HU80" t="s">
        <v>376</v>
      </c>
      <c r="HV80" t="s">
        <v>376</v>
      </c>
      <c r="HW80" t="s">
        <v>376</v>
      </c>
      <c r="HX80" t="s">
        <v>376</v>
      </c>
      <c r="HY80" t="s">
        <v>376</v>
      </c>
      <c r="HZ80" t="s">
        <v>376</v>
      </c>
      <c r="IA80" t="s">
        <v>376</v>
      </c>
      <c r="IB80" t="s">
        <v>376</v>
      </c>
      <c r="IC80" t="s">
        <v>376</v>
      </c>
      <c r="ID80" t="s">
        <v>376</v>
      </c>
      <c r="IE80" t="s">
        <v>376</v>
      </c>
      <c r="IF80" t="s">
        <v>376</v>
      </c>
      <c r="IG80" t="s">
        <v>376</v>
      </c>
      <c r="IH80" t="s">
        <v>376</v>
      </c>
      <c r="II80" t="s">
        <v>376</v>
      </c>
      <c r="IJ80" t="s">
        <v>376</v>
      </c>
      <c r="IK80" t="s">
        <v>376</v>
      </c>
      <c r="IL80" t="s">
        <v>376</v>
      </c>
      <c r="IM80" t="s">
        <v>376</v>
      </c>
      <c r="IN80" t="s">
        <v>376</v>
      </c>
      <c r="IO80" t="s">
        <v>376</v>
      </c>
      <c r="IP80" t="s">
        <v>376</v>
      </c>
      <c r="IQ80" t="s">
        <v>376</v>
      </c>
      <c r="IR80" t="s">
        <v>376</v>
      </c>
      <c r="IS80" t="s">
        <v>376</v>
      </c>
      <c r="IT80" t="s">
        <v>376</v>
      </c>
      <c r="IU80" t="s">
        <v>376</v>
      </c>
      <c r="IV80" t="s">
        <v>376</v>
      </c>
      <c r="IW80" t="s">
        <v>376</v>
      </c>
      <c r="IX80" t="s">
        <v>376</v>
      </c>
      <c r="IY80" t="s">
        <v>376</v>
      </c>
      <c r="IZ80" t="s">
        <v>376</v>
      </c>
      <c r="JA80" t="s">
        <v>376</v>
      </c>
      <c r="JB80" t="s">
        <v>376</v>
      </c>
      <c r="JC80" t="s">
        <v>376</v>
      </c>
      <c r="JD80" t="s">
        <v>376</v>
      </c>
      <c r="JE80" t="s">
        <v>376</v>
      </c>
      <c r="JF80" s="8">
        <f>AVERAGE(Tabla2[[#This Row],[Año]])</f>
        <v>2017</v>
      </c>
      <c r="JG80" s="34">
        <f>AVERAGE(Tabla2[[#This Row],[Año 2]],Tabla2[[#This Row],[Año 3]])</f>
        <v>2013.5</v>
      </c>
      <c r="JH80" s="8">
        <v>3</v>
      </c>
    </row>
    <row r="81" spans="1:268" x14ac:dyDescent="0.35">
      <c r="A81" s="36">
        <v>68</v>
      </c>
      <c r="B81" s="28" t="s">
        <v>345</v>
      </c>
      <c r="C81" t="s">
        <v>360</v>
      </c>
      <c r="D81">
        <v>602490185</v>
      </c>
      <c r="E81" t="s">
        <v>376</v>
      </c>
      <c r="F81" t="s">
        <v>376</v>
      </c>
      <c r="G81" t="s">
        <v>900</v>
      </c>
      <c r="H81" t="s">
        <v>811</v>
      </c>
      <c r="I81" t="s">
        <v>809</v>
      </c>
      <c r="J81" t="s">
        <v>376</v>
      </c>
      <c r="K81" t="s">
        <v>376</v>
      </c>
      <c r="L81" t="s">
        <v>376</v>
      </c>
      <c r="AK81" s="54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  <c r="IU81" s="45"/>
      <c r="IV81" s="45"/>
      <c r="IW81" s="45"/>
      <c r="IX81" s="45"/>
      <c r="IY81" s="45"/>
      <c r="IZ81" s="45"/>
      <c r="JA81" s="45"/>
      <c r="JB81" s="45"/>
      <c r="JC81" s="45"/>
      <c r="JD81" s="45"/>
      <c r="JE81" s="45"/>
      <c r="JF81" s="8" t="e">
        <f>AVERAGE(Tabla2[[#This Row],[Año]])</f>
        <v>#DIV/0!</v>
      </c>
    </row>
    <row r="82" spans="1:268" x14ac:dyDescent="0.35">
      <c r="A82" s="33">
        <v>69</v>
      </c>
      <c r="B82" t="s">
        <v>346</v>
      </c>
      <c r="C82" t="s">
        <v>360</v>
      </c>
      <c r="D82">
        <v>110110633</v>
      </c>
      <c r="E82" t="s">
        <v>376</v>
      </c>
      <c r="F82" t="s">
        <v>376</v>
      </c>
      <c r="G82" t="s">
        <v>808</v>
      </c>
      <c r="H82" t="s">
        <v>833</v>
      </c>
      <c r="I82" t="s">
        <v>809</v>
      </c>
      <c r="J82" t="s">
        <v>376</v>
      </c>
      <c r="K82" t="s">
        <v>376</v>
      </c>
      <c r="L82" t="s">
        <v>376</v>
      </c>
      <c r="M82" t="s">
        <v>751</v>
      </c>
      <c r="N82" t="s">
        <v>941</v>
      </c>
      <c r="O82" t="s">
        <v>942</v>
      </c>
      <c r="P82">
        <v>85439057</v>
      </c>
      <c r="Q82" s="30" t="s">
        <v>943</v>
      </c>
      <c r="R82" t="s">
        <v>393</v>
      </c>
      <c r="S82" t="s">
        <v>393</v>
      </c>
      <c r="T82" t="s">
        <v>376</v>
      </c>
      <c r="U82" t="s">
        <v>755</v>
      </c>
      <c r="V82" t="s">
        <v>755</v>
      </c>
      <c r="W82" t="s">
        <v>376</v>
      </c>
      <c r="X82" t="s">
        <v>755</v>
      </c>
      <c r="Y82" t="s">
        <v>393</v>
      </c>
      <c r="Z82" t="s">
        <v>376</v>
      </c>
      <c r="AA82" t="s">
        <v>376</v>
      </c>
      <c r="AB82" t="s">
        <v>376</v>
      </c>
      <c r="AC82" t="s">
        <v>393</v>
      </c>
      <c r="AD82" t="s">
        <v>376</v>
      </c>
      <c r="AE82" t="s">
        <v>393</v>
      </c>
      <c r="AF82" t="s">
        <v>393</v>
      </c>
      <c r="AG82" t="s">
        <v>393</v>
      </c>
      <c r="AH82" t="s">
        <v>393</v>
      </c>
      <c r="AI82" t="s">
        <v>393</v>
      </c>
      <c r="AJ82" t="s">
        <v>393</v>
      </c>
      <c r="AK82" s="49" t="s">
        <v>376</v>
      </c>
      <c r="AL82">
        <v>10</v>
      </c>
      <c r="AM82" t="s">
        <v>378</v>
      </c>
      <c r="AN82" t="s">
        <v>378</v>
      </c>
      <c r="AO82" t="s">
        <v>393</v>
      </c>
      <c r="AP82" t="s">
        <v>944</v>
      </c>
      <c r="AQ82">
        <v>205830758</v>
      </c>
      <c r="AR82" t="s">
        <v>393</v>
      </c>
      <c r="AS82" t="s">
        <v>393</v>
      </c>
      <c r="AT82" t="s">
        <v>393</v>
      </c>
      <c r="AU82" t="s">
        <v>393</v>
      </c>
      <c r="AV82" t="s">
        <v>393</v>
      </c>
      <c r="AW82" t="s">
        <v>376</v>
      </c>
      <c r="AX82" t="s">
        <v>393</v>
      </c>
      <c r="AY82" t="s">
        <v>393</v>
      </c>
      <c r="AZ82" s="30" t="s">
        <v>945</v>
      </c>
      <c r="BA82">
        <v>72907220</v>
      </c>
      <c r="BB82" t="s">
        <v>376</v>
      </c>
      <c r="BC82" t="s">
        <v>376</v>
      </c>
      <c r="BD82" t="s">
        <v>376</v>
      </c>
      <c r="BE82" t="s">
        <v>376</v>
      </c>
      <c r="BF82" t="s">
        <v>376</v>
      </c>
      <c r="BG82" t="s">
        <v>376</v>
      </c>
      <c r="BH82" t="s">
        <v>376</v>
      </c>
      <c r="BI82" t="s">
        <v>376</v>
      </c>
      <c r="BJ82" t="s">
        <v>376</v>
      </c>
      <c r="BK82" t="s">
        <v>376</v>
      </c>
      <c r="BL82" t="s">
        <v>376</v>
      </c>
      <c r="BM82" t="s">
        <v>376</v>
      </c>
      <c r="BN82" t="s">
        <v>376</v>
      </c>
      <c r="BO82" t="s">
        <v>376</v>
      </c>
      <c r="BP82" t="s">
        <v>376</v>
      </c>
      <c r="BQ82" t="s">
        <v>376</v>
      </c>
      <c r="BR82" t="s">
        <v>376</v>
      </c>
      <c r="BS82" t="s">
        <v>376</v>
      </c>
      <c r="BT82" t="s">
        <v>376</v>
      </c>
      <c r="BU82" t="s">
        <v>376</v>
      </c>
      <c r="BV82" t="s">
        <v>376</v>
      </c>
      <c r="BW82" t="s">
        <v>376</v>
      </c>
      <c r="BX82" t="s">
        <v>376</v>
      </c>
      <c r="BY82" t="s">
        <v>376</v>
      </c>
      <c r="BZ82" t="s">
        <v>376</v>
      </c>
      <c r="CA82" t="s">
        <v>376</v>
      </c>
      <c r="CB82" t="s">
        <v>376</v>
      </c>
      <c r="CC82" t="s">
        <v>376</v>
      </c>
      <c r="CD82" t="s">
        <v>376</v>
      </c>
      <c r="CE82" t="s">
        <v>376</v>
      </c>
      <c r="CF82" t="s">
        <v>376</v>
      </c>
      <c r="CG82" t="s">
        <v>376</v>
      </c>
      <c r="CH82" t="s">
        <v>376</v>
      </c>
      <c r="CI82" t="s">
        <v>376</v>
      </c>
      <c r="CJ82" t="s">
        <v>376</v>
      </c>
      <c r="CK82" t="s">
        <v>376</v>
      </c>
      <c r="CL82" t="s">
        <v>376</v>
      </c>
      <c r="CM82" t="s">
        <v>376</v>
      </c>
      <c r="CN82" t="s">
        <v>376</v>
      </c>
      <c r="CO82" t="s">
        <v>376</v>
      </c>
      <c r="CP82" t="s">
        <v>376</v>
      </c>
      <c r="CQ82" t="s">
        <v>376</v>
      </c>
      <c r="CR82" t="s">
        <v>376</v>
      </c>
      <c r="CS82" t="s">
        <v>376</v>
      </c>
      <c r="CT82" t="s">
        <v>376</v>
      </c>
      <c r="CU82" t="s">
        <v>376</v>
      </c>
      <c r="CV82" t="s">
        <v>376</v>
      </c>
      <c r="CW82" t="s">
        <v>376</v>
      </c>
      <c r="CX82" t="s">
        <v>376</v>
      </c>
      <c r="CY82" t="s">
        <v>376</v>
      </c>
      <c r="CZ82" t="s">
        <v>376</v>
      </c>
      <c r="DA82" t="s">
        <v>376</v>
      </c>
      <c r="DB82" t="s">
        <v>376</v>
      </c>
      <c r="DC82" t="s">
        <v>376</v>
      </c>
      <c r="DD82" t="s">
        <v>376</v>
      </c>
      <c r="DE82" t="s">
        <v>376</v>
      </c>
      <c r="DF82" t="s">
        <v>376</v>
      </c>
      <c r="DG82" t="s">
        <v>376</v>
      </c>
      <c r="DH82" t="s">
        <v>376</v>
      </c>
      <c r="DI82" t="s">
        <v>376</v>
      </c>
      <c r="DJ82" t="s">
        <v>376</v>
      </c>
      <c r="DK82" t="s">
        <v>376</v>
      </c>
      <c r="DL82" t="s">
        <v>376</v>
      </c>
      <c r="DM82" t="s">
        <v>376</v>
      </c>
      <c r="DN82" t="s">
        <v>376</v>
      </c>
      <c r="DO82" t="s">
        <v>376</v>
      </c>
      <c r="DP82" t="s">
        <v>376</v>
      </c>
      <c r="DQ82" t="s">
        <v>376</v>
      </c>
      <c r="DR82" t="s">
        <v>376</v>
      </c>
      <c r="DS82" t="s">
        <v>376</v>
      </c>
      <c r="DT82" t="s">
        <v>376</v>
      </c>
      <c r="DU82" t="s">
        <v>376</v>
      </c>
      <c r="DV82" t="s">
        <v>376</v>
      </c>
      <c r="DW82" t="s">
        <v>376</v>
      </c>
      <c r="DX82" t="s">
        <v>376</v>
      </c>
      <c r="DY82" t="s">
        <v>376</v>
      </c>
      <c r="DZ82" t="s">
        <v>376</v>
      </c>
      <c r="EA82" t="s">
        <v>376</v>
      </c>
      <c r="EB82" t="s">
        <v>376</v>
      </c>
      <c r="EC82" t="s">
        <v>376</v>
      </c>
      <c r="ED82" t="s">
        <v>376</v>
      </c>
      <c r="EE82" t="s">
        <v>376</v>
      </c>
      <c r="EF82" t="s">
        <v>376</v>
      </c>
      <c r="EG82" t="s">
        <v>376</v>
      </c>
      <c r="EH82" t="s">
        <v>946</v>
      </c>
      <c r="EI82" t="s">
        <v>787</v>
      </c>
      <c r="EJ82" s="8">
        <v>2017</v>
      </c>
      <c r="EK82" t="s">
        <v>393</v>
      </c>
      <c r="EL82" t="s">
        <v>532</v>
      </c>
      <c r="EM82" t="s">
        <v>533</v>
      </c>
      <c r="EN82" t="s">
        <v>393</v>
      </c>
      <c r="EO82" t="s">
        <v>393</v>
      </c>
      <c r="EP82" t="s">
        <v>393</v>
      </c>
      <c r="EQ82" t="s">
        <v>393</v>
      </c>
      <c r="ER82" t="s">
        <v>376</v>
      </c>
      <c r="ES82" t="s">
        <v>393</v>
      </c>
      <c r="ET82" t="s">
        <v>393</v>
      </c>
      <c r="EU82" t="s">
        <v>393</v>
      </c>
      <c r="EV82" t="s">
        <v>393</v>
      </c>
      <c r="EW82" t="s">
        <v>401</v>
      </c>
      <c r="EX82" t="s">
        <v>947</v>
      </c>
      <c r="EY82" t="s">
        <v>787</v>
      </c>
      <c r="EZ82">
        <v>2017</v>
      </c>
      <c r="FA82" t="s">
        <v>393</v>
      </c>
      <c r="FB82" t="s">
        <v>532</v>
      </c>
      <c r="FC82" t="s">
        <v>533</v>
      </c>
      <c r="FD82" t="s">
        <v>393</v>
      </c>
      <c r="FE82" t="s">
        <v>393</v>
      </c>
      <c r="FF82" t="s">
        <v>393</v>
      </c>
      <c r="FG82" t="s">
        <v>393</v>
      </c>
      <c r="FH82" t="s">
        <v>376</v>
      </c>
      <c r="FI82" t="s">
        <v>393</v>
      </c>
      <c r="FJ82" t="s">
        <v>393</v>
      </c>
      <c r="FK82" t="s">
        <v>393</v>
      </c>
      <c r="FL82" t="s">
        <v>393</v>
      </c>
      <c r="FM82" t="s">
        <v>401</v>
      </c>
      <c r="FN82" t="s">
        <v>376</v>
      </c>
      <c r="FO82" t="s">
        <v>376</v>
      </c>
      <c r="FP82" t="s">
        <v>376</v>
      </c>
      <c r="FQ82" t="s">
        <v>376</v>
      </c>
      <c r="FR82" t="s">
        <v>376</v>
      </c>
      <c r="FS82" t="s">
        <v>376</v>
      </c>
      <c r="FT82" t="s">
        <v>376</v>
      </c>
      <c r="FU82" t="s">
        <v>376</v>
      </c>
      <c r="FV82" t="s">
        <v>376</v>
      </c>
      <c r="FW82" t="s">
        <v>376</v>
      </c>
      <c r="FX82" t="s">
        <v>376</v>
      </c>
      <c r="FY82" t="s">
        <v>376</v>
      </c>
      <c r="FZ82" t="s">
        <v>376</v>
      </c>
      <c r="GA82" t="s">
        <v>376</v>
      </c>
      <c r="GB82" t="s">
        <v>376</v>
      </c>
      <c r="GC82" t="s">
        <v>376</v>
      </c>
      <c r="GD82" t="s">
        <v>376</v>
      </c>
      <c r="GE82" t="s">
        <v>376</v>
      </c>
      <c r="GF82" t="s">
        <v>376</v>
      </c>
      <c r="GG82" t="s">
        <v>376</v>
      </c>
      <c r="GH82" t="s">
        <v>376</v>
      </c>
      <c r="GI82" t="s">
        <v>376</v>
      </c>
      <c r="GJ82" t="s">
        <v>376</v>
      </c>
      <c r="GK82" t="s">
        <v>376</v>
      </c>
      <c r="GL82" t="s">
        <v>376</v>
      </c>
      <c r="GM82" t="s">
        <v>376</v>
      </c>
      <c r="GN82" t="s">
        <v>376</v>
      </c>
      <c r="GO82" t="s">
        <v>376</v>
      </c>
      <c r="GP82" t="s">
        <v>376</v>
      </c>
      <c r="GQ82" t="s">
        <v>376</v>
      </c>
      <c r="GR82" t="s">
        <v>376</v>
      </c>
      <c r="GS82" t="s">
        <v>376</v>
      </c>
      <c r="GT82" t="s">
        <v>376</v>
      </c>
      <c r="GU82" t="s">
        <v>376</v>
      </c>
      <c r="GV82" t="s">
        <v>376</v>
      </c>
      <c r="GW82" t="s">
        <v>376</v>
      </c>
      <c r="GX82" t="s">
        <v>376</v>
      </c>
      <c r="GY82" t="s">
        <v>376</v>
      </c>
      <c r="GZ82" t="s">
        <v>376</v>
      </c>
      <c r="HA82" t="s">
        <v>376</v>
      </c>
      <c r="HB82" t="s">
        <v>376</v>
      </c>
      <c r="HC82" t="s">
        <v>376</v>
      </c>
      <c r="HD82" t="s">
        <v>376</v>
      </c>
      <c r="HE82" t="s">
        <v>376</v>
      </c>
      <c r="HF82" t="s">
        <v>376</v>
      </c>
      <c r="HG82" t="s">
        <v>376</v>
      </c>
      <c r="HH82" t="s">
        <v>376</v>
      </c>
      <c r="HI82" t="s">
        <v>376</v>
      </c>
      <c r="HJ82" t="s">
        <v>376</v>
      </c>
      <c r="HK82" t="s">
        <v>376</v>
      </c>
      <c r="HL82" t="s">
        <v>376</v>
      </c>
      <c r="HM82" t="s">
        <v>376</v>
      </c>
      <c r="HN82" t="s">
        <v>376</v>
      </c>
      <c r="HO82" t="s">
        <v>376</v>
      </c>
      <c r="HP82" t="s">
        <v>376</v>
      </c>
      <c r="HQ82" t="s">
        <v>376</v>
      </c>
      <c r="HR82" t="s">
        <v>376</v>
      </c>
      <c r="HS82" t="s">
        <v>376</v>
      </c>
      <c r="HT82" t="s">
        <v>376</v>
      </c>
      <c r="HU82" t="s">
        <v>376</v>
      </c>
      <c r="HV82" t="s">
        <v>376</v>
      </c>
      <c r="HW82" t="s">
        <v>376</v>
      </c>
      <c r="HX82" t="s">
        <v>376</v>
      </c>
      <c r="HY82" t="s">
        <v>376</v>
      </c>
      <c r="HZ82" t="s">
        <v>376</v>
      </c>
      <c r="IA82" t="s">
        <v>376</v>
      </c>
      <c r="IB82" t="s">
        <v>376</v>
      </c>
      <c r="IC82" t="s">
        <v>376</v>
      </c>
      <c r="ID82" t="s">
        <v>376</v>
      </c>
      <c r="IE82" t="s">
        <v>376</v>
      </c>
      <c r="IF82" t="s">
        <v>376</v>
      </c>
      <c r="IG82" t="s">
        <v>376</v>
      </c>
      <c r="IH82" t="s">
        <v>376</v>
      </c>
      <c r="II82" t="s">
        <v>376</v>
      </c>
      <c r="IJ82" t="s">
        <v>376</v>
      </c>
      <c r="IK82" t="s">
        <v>376</v>
      </c>
      <c r="IL82" t="s">
        <v>376</v>
      </c>
      <c r="IM82" t="s">
        <v>376</v>
      </c>
      <c r="IN82" t="s">
        <v>376</v>
      </c>
      <c r="IO82" t="s">
        <v>376</v>
      </c>
      <c r="IP82" t="s">
        <v>376</v>
      </c>
      <c r="IQ82" t="s">
        <v>376</v>
      </c>
      <c r="IR82" t="s">
        <v>376</v>
      </c>
      <c r="IS82" t="s">
        <v>376</v>
      </c>
      <c r="IT82" t="s">
        <v>376</v>
      </c>
      <c r="IU82" t="s">
        <v>376</v>
      </c>
      <c r="IV82" t="s">
        <v>376</v>
      </c>
      <c r="IW82" t="s">
        <v>376</v>
      </c>
      <c r="IX82" t="s">
        <v>376</v>
      </c>
      <c r="IY82" t="s">
        <v>376</v>
      </c>
      <c r="IZ82" t="s">
        <v>376</v>
      </c>
      <c r="JA82" t="s">
        <v>376</v>
      </c>
      <c r="JB82" t="s">
        <v>376</v>
      </c>
      <c r="JC82" t="s">
        <v>376</v>
      </c>
      <c r="JD82" t="s">
        <v>376</v>
      </c>
      <c r="JE82" t="s">
        <v>376</v>
      </c>
      <c r="JF82" s="8" t="s">
        <v>376</v>
      </c>
      <c r="JG82" s="34">
        <f>AVERAGE(Tabla2[[#This Row],[Año]], Tabla2[[#This Row],[Año 2]])</f>
        <v>2017</v>
      </c>
      <c r="JH82" s="8">
        <v>2</v>
      </c>
    </row>
    <row r="83" spans="1:268" x14ac:dyDescent="0.35">
      <c r="A83" s="33">
        <v>70</v>
      </c>
      <c r="B83" t="s">
        <v>347</v>
      </c>
      <c r="C83" t="s">
        <v>360</v>
      </c>
      <c r="D83">
        <v>502680185</v>
      </c>
      <c r="E83" t="s">
        <v>376</v>
      </c>
      <c r="F83" t="s">
        <v>376</v>
      </c>
      <c r="G83" t="s">
        <v>808</v>
      </c>
      <c r="H83" t="s">
        <v>750</v>
      </c>
      <c r="I83" t="s">
        <v>809</v>
      </c>
      <c r="J83" t="s">
        <v>870</v>
      </c>
      <c r="K83" t="s">
        <v>376</v>
      </c>
      <c r="L83" t="s">
        <v>376</v>
      </c>
      <c r="M83" t="s">
        <v>751</v>
      </c>
      <c r="N83" t="s">
        <v>948</v>
      </c>
      <c r="O83" t="s">
        <v>949</v>
      </c>
      <c r="P83">
        <v>85576846</v>
      </c>
      <c r="Q83" s="30" t="s">
        <v>950</v>
      </c>
      <c r="R83" t="s">
        <v>393</v>
      </c>
      <c r="S83" t="s">
        <v>393</v>
      </c>
      <c r="T83" t="s">
        <v>376</v>
      </c>
      <c r="U83" t="s">
        <v>755</v>
      </c>
      <c r="V83" t="s">
        <v>755</v>
      </c>
      <c r="W83" t="s">
        <v>376</v>
      </c>
      <c r="X83" t="s">
        <v>755</v>
      </c>
      <c r="Y83" t="s">
        <v>393</v>
      </c>
      <c r="Z83" t="s">
        <v>393</v>
      </c>
      <c r="AA83" t="s">
        <v>393</v>
      </c>
      <c r="AB83" t="s">
        <v>376</v>
      </c>
      <c r="AC83" t="s">
        <v>393</v>
      </c>
      <c r="AD83" t="s">
        <v>393</v>
      </c>
      <c r="AE83" t="s">
        <v>393</v>
      </c>
      <c r="AF83" t="s">
        <v>393</v>
      </c>
      <c r="AG83" t="s">
        <v>393</v>
      </c>
      <c r="AH83" t="s">
        <v>393</v>
      </c>
      <c r="AI83" t="s">
        <v>393</v>
      </c>
      <c r="AJ83" t="s">
        <v>393</v>
      </c>
      <c r="AK83" s="49">
        <v>0.1</v>
      </c>
      <c r="AL83">
        <v>10</v>
      </c>
      <c r="AM83" t="s">
        <v>378</v>
      </c>
      <c r="AN83" t="s">
        <v>393</v>
      </c>
      <c r="AO83" t="s">
        <v>393</v>
      </c>
      <c r="AP83" t="s">
        <v>951</v>
      </c>
      <c r="AQ83">
        <v>401810213</v>
      </c>
      <c r="AR83" t="s">
        <v>393</v>
      </c>
      <c r="AS83" t="s">
        <v>393</v>
      </c>
      <c r="AT83" t="s">
        <v>393</v>
      </c>
      <c r="AU83" t="s">
        <v>393</v>
      </c>
      <c r="AV83" t="s">
        <v>393</v>
      </c>
      <c r="AW83" t="s">
        <v>376</v>
      </c>
      <c r="AX83" t="s">
        <v>393</v>
      </c>
      <c r="AY83" t="s">
        <v>393</v>
      </c>
      <c r="AZ83" s="30" t="s">
        <v>952</v>
      </c>
      <c r="BA83">
        <v>87385377</v>
      </c>
      <c r="BB83" t="s">
        <v>376</v>
      </c>
      <c r="BC83" t="s">
        <v>376</v>
      </c>
      <c r="BD83" t="s">
        <v>376</v>
      </c>
      <c r="BE83" t="s">
        <v>376</v>
      </c>
      <c r="BF83" t="s">
        <v>376</v>
      </c>
      <c r="BG83" t="s">
        <v>376</v>
      </c>
      <c r="BH83" t="s">
        <v>376</v>
      </c>
      <c r="BI83" t="s">
        <v>376</v>
      </c>
      <c r="BJ83" t="s">
        <v>376</v>
      </c>
      <c r="BK83" t="s">
        <v>376</v>
      </c>
      <c r="BL83" t="s">
        <v>376</v>
      </c>
      <c r="BM83" t="s">
        <v>376</v>
      </c>
      <c r="BN83" t="s">
        <v>376</v>
      </c>
      <c r="BO83" t="s">
        <v>376</v>
      </c>
      <c r="BP83" t="s">
        <v>376</v>
      </c>
      <c r="BQ83" t="s">
        <v>376</v>
      </c>
      <c r="BR83" t="s">
        <v>376</v>
      </c>
      <c r="BS83" t="s">
        <v>376</v>
      </c>
      <c r="BT83" t="s">
        <v>376</v>
      </c>
      <c r="BU83" t="s">
        <v>376</v>
      </c>
      <c r="BV83" t="s">
        <v>376</v>
      </c>
      <c r="BW83" t="s">
        <v>376</v>
      </c>
      <c r="BX83" t="s">
        <v>376</v>
      </c>
      <c r="BY83" t="s">
        <v>376</v>
      </c>
      <c r="BZ83" t="s">
        <v>376</v>
      </c>
      <c r="CA83" t="s">
        <v>376</v>
      </c>
      <c r="CB83" t="s">
        <v>376</v>
      </c>
      <c r="CC83" t="s">
        <v>376</v>
      </c>
      <c r="CD83" t="s">
        <v>376</v>
      </c>
      <c r="CE83" t="s">
        <v>376</v>
      </c>
      <c r="CF83" t="s">
        <v>376</v>
      </c>
      <c r="CG83" t="s">
        <v>376</v>
      </c>
      <c r="CH83" t="s">
        <v>376</v>
      </c>
      <c r="CI83" t="s">
        <v>376</v>
      </c>
      <c r="CJ83" t="s">
        <v>376</v>
      </c>
      <c r="CK83" t="s">
        <v>376</v>
      </c>
      <c r="CL83" t="s">
        <v>376</v>
      </c>
      <c r="CM83" t="s">
        <v>376</v>
      </c>
      <c r="CN83" t="s">
        <v>376</v>
      </c>
      <c r="CO83" t="s">
        <v>376</v>
      </c>
      <c r="CP83" t="s">
        <v>376</v>
      </c>
      <c r="CQ83" t="s">
        <v>376</v>
      </c>
      <c r="CR83" t="s">
        <v>376</v>
      </c>
      <c r="CS83" t="s">
        <v>376</v>
      </c>
      <c r="CT83" t="s">
        <v>376</v>
      </c>
      <c r="CU83" t="s">
        <v>376</v>
      </c>
      <c r="CV83" t="s">
        <v>376</v>
      </c>
      <c r="CW83" t="s">
        <v>376</v>
      </c>
      <c r="CX83" t="s">
        <v>376</v>
      </c>
      <c r="CY83" t="s">
        <v>376</v>
      </c>
      <c r="CZ83" t="s">
        <v>376</v>
      </c>
      <c r="DA83" t="s">
        <v>376</v>
      </c>
      <c r="DB83" t="s">
        <v>376</v>
      </c>
      <c r="DC83" t="s">
        <v>376</v>
      </c>
      <c r="DD83" t="s">
        <v>376</v>
      </c>
      <c r="DE83" t="s">
        <v>376</v>
      </c>
      <c r="DF83" t="s">
        <v>376</v>
      </c>
      <c r="DG83" t="s">
        <v>376</v>
      </c>
      <c r="DH83" t="s">
        <v>376</v>
      </c>
      <c r="DI83" t="s">
        <v>376</v>
      </c>
      <c r="DJ83" t="s">
        <v>376</v>
      </c>
      <c r="DK83" t="s">
        <v>376</v>
      </c>
      <c r="DL83" t="s">
        <v>376</v>
      </c>
      <c r="DM83" t="s">
        <v>376</v>
      </c>
      <c r="DN83" t="s">
        <v>376</v>
      </c>
      <c r="DO83" t="s">
        <v>376</v>
      </c>
      <c r="DP83" t="s">
        <v>376</v>
      </c>
      <c r="DQ83" t="s">
        <v>376</v>
      </c>
      <c r="DR83" t="s">
        <v>376</v>
      </c>
      <c r="DS83" t="s">
        <v>376</v>
      </c>
      <c r="DT83" t="s">
        <v>376</v>
      </c>
      <c r="DU83" t="s">
        <v>376</v>
      </c>
      <c r="DV83" t="s">
        <v>376</v>
      </c>
      <c r="DW83" t="s">
        <v>376</v>
      </c>
      <c r="DX83" t="s">
        <v>376</v>
      </c>
      <c r="DY83" t="s">
        <v>376</v>
      </c>
      <c r="DZ83" t="s">
        <v>376</v>
      </c>
      <c r="EA83" t="s">
        <v>376</v>
      </c>
      <c r="EB83" t="s">
        <v>376</v>
      </c>
      <c r="EC83" t="s">
        <v>376</v>
      </c>
      <c r="ED83" t="s">
        <v>376</v>
      </c>
      <c r="EE83" t="s">
        <v>376</v>
      </c>
      <c r="EF83" t="s">
        <v>376</v>
      </c>
      <c r="EG83" t="s">
        <v>376</v>
      </c>
      <c r="EH83" t="s">
        <v>953</v>
      </c>
      <c r="EI83" t="s">
        <v>382</v>
      </c>
      <c r="EJ83" s="8">
        <v>2009</v>
      </c>
      <c r="EK83" t="s">
        <v>393</v>
      </c>
      <c r="EL83" t="s">
        <v>532</v>
      </c>
      <c r="EM83" t="s">
        <v>954</v>
      </c>
      <c r="EN83" t="s">
        <v>393</v>
      </c>
      <c r="EO83" t="s">
        <v>376</v>
      </c>
      <c r="EP83" t="s">
        <v>393</v>
      </c>
      <c r="EQ83" t="s">
        <v>393</v>
      </c>
      <c r="ER83" t="s">
        <v>393</v>
      </c>
      <c r="ES83" t="s">
        <v>376</v>
      </c>
      <c r="ET83" t="s">
        <v>376</v>
      </c>
      <c r="EU83" t="s">
        <v>393</v>
      </c>
      <c r="EV83" t="s">
        <v>393</v>
      </c>
      <c r="EW83" t="s">
        <v>401</v>
      </c>
      <c r="EX83" t="s">
        <v>955</v>
      </c>
      <c r="EY83" t="s">
        <v>787</v>
      </c>
      <c r="EZ83">
        <v>2017</v>
      </c>
      <c r="FA83" s="31" t="s">
        <v>401</v>
      </c>
      <c r="FB83" t="s">
        <v>532</v>
      </c>
      <c r="FC83" t="s">
        <v>533</v>
      </c>
      <c r="FD83" t="s">
        <v>393</v>
      </c>
      <c r="FE83" t="s">
        <v>376</v>
      </c>
      <c r="FF83" t="s">
        <v>393</v>
      </c>
      <c r="FG83" t="s">
        <v>393</v>
      </c>
      <c r="FH83" t="s">
        <v>376</v>
      </c>
      <c r="FI83" t="s">
        <v>393</v>
      </c>
      <c r="FJ83" t="s">
        <v>393</v>
      </c>
      <c r="FK83" t="s">
        <v>393</v>
      </c>
      <c r="FL83" t="s">
        <v>393</v>
      </c>
      <c r="FM83" t="s">
        <v>401</v>
      </c>
      <c r="FN83" t="s">
        <v>956</v>
      </c>
      <c r="FO83" t="s">
        <v>787</v>
      </c>
      <c r="FP83">
        <v>2017</v>
      </c>
      <c r="FQ83" t="s">
        <v>393</v>
      </c>
      <c r="FR83" t="s">
        <v>858</v>
      </c>
      <c r="FS83" t="s">
        <v>859</v>
      </c>
      <c r="FT83" t="s">
        <v>393</v>
      </c>
      <c r="FU83" t="s">
        <v>376</v>
      </c>
      <c r="FV83" t="s">
        <v>393</v>
      </c>
      <c r="FW83" t="s">
        <v>393</v>
      </c>
      <c r="FX83" t="s">
        <v>376</v>
      </c>
      <c r="FY83" t="s">
        <v>393</v>
      </c>
      <c r="FZ83" t="s">
        <v>393</v>
      </c>
      <c r="GA83" t="s">
        <v>393</v>
      </c>
      <c r="GB83" t="s">
        <v>393</v>
      </c>
      <c r="GC83" t="s">
        <v>401</v>
      </c>
      <c r="GD83" t="s">
        <v>376</v>
      </c>
      <c r="GE83" t="s">
        <v>376</v>
      </c>
      <c r="GF83" t="s">
        <v>376</v>
      </c>
      <c r="GG83" t="s">
        <v>376</v>
      </c>
      <c r="GH83" t="s">
        <v>376</v>
      </c>
      <c r="GI83" t="s">
        <v>376</v>
      </c>
      <c r="GJ83" t="s">
        <v>376</v>
      </c>
      <c r="GK83" t="s">
        <v>376</v>
      </c>
      <c r="GL83" t="s">
        <v>376</v>
      </c>
      <c r="GM83" t="s">
        <v>376</v>
      </c>
      <c r="GN83" t="s">
        <v>376</v>
      </c>
      <c r="GO83" t="s">
        <v>376</v>
      </c>
      <c r="GP83" t="s">
        <v>376</v>
      </c>
      <c r="GQ83" t="s">
        <v>376</v>
      </c>
      <c r="GR83" t="s">
        <v>376</v>
      </c>
      <c r="GS83" t="s">
        <v>376</v>
      </c>
      <c r="GT83" t="s">
        <v>376</v>
      </c>
      <c r="GU83" t="s">
        <v>376</v>
      </c>
      <c r="GV83" t="s">
        <v>376</v>
      </c>
      <c r="GW83" t="s">
        <v>376</v>
      </c>
      <c r="GX83" t="s">
        <v>376</v>
      </c>
      <c r="GY83" t="s">
        <v>376</v>
      </c>
      <c r="GZ83" t="s">
        <v>376</v>
      </c>
      <c r="HA83" t="s">
        <v>376</v>
      </c>
      <c r="HB83" t="s">
        <v>376</v>
      </c>
      <c r="HC83" t="s">
        <v>376</v>
      </c>
      <c r="HD83" t="s">
        <v>376</v>
      </c>
      <c r="HE83" t="s">
        <v>376</v>
      </c>
      <c r="HF83" t="s">
        <v>376</v>
      </c>
      <c r="HG83" t="s">
        <v>376</v>
      </c>
      <c r="HH83" t="s">
        <v>376</v>
      </c>
      <c r="HI83" t="s">
        <v>376</v>
      </c>
      <c r="HJ83" t="s">
        <v>376</v>
      </c>
      <c r="HK83" t="s">
        <v>376</v>
      </c>
      <c r="HL83" t="s">
        <v>376</v>
      </c>
      <c r="HM83" t="s">
        <v>376</v>
      </c>
      <c r="HN83" t="s">
        <v>376</v>
      </c>
      <c r="HO83" t="s">
        <v>376</v>
      </c>
      <c r="HP83" t="s">
        <v>376</v>
      </c>
      <c r="HQ83" t="s">
        <v>376</v>
      </c>
      <c r="HR83" t="s">
        <v>376</v>
      </c>
      <c r="HS83" t="s">
        <v>376</v>
      </c>
      <c r="HT83" t="s">
        <v>376</v>
      </c>
      <c r="HU83" t="s">
        <v>376</v>
      </c>
      <c r="HV83" t="s">
        <v>376</v>
      </c>
      <c r="HW83" t="s">
        <v>376</v>
      </c>
      <c r="HX83" t="s">
        <v>376</v>
      </c>
      <c r="HY83" t="s">
        <v>376</v>
      </c>
      <c r="HZ83" t="s">
        <v>376</v>
      </c>
      <c r="IA83" t="s">
        <v>376</v>
      </c>
      <c r="IB83" t="s">
        <v>376</v>
      </c>
      <c r="IC83" t="s">
        <v>376</v>
      </c>
      <c r="ID83" t="s">
        <v>376</v>
      </c>
      <c r="IE83" t="s">
        <v>376</v>
      </c>
      <c r="IF83" t="s">
        <v>376</v>
      </c>
      <c r="IG83" t="s">
        <v>376</v>
      </c>
      <c r="IH83" t="s">
        <v>376</v>
      </c>
      <c r="II83" t="s">
        <v>376</v>
      </c>
      <c r="IJ83" t="s">
        <v>376</v>
      </c>
      <c r="IK83" t="s">
        <v>376</v>
      </c>
      <c r="IL83" t="s">
        <v>376</v>
      </c>
      <c r="IM83" t="s">
        <v>376</v>
      </c>
      <c r="IN83" t="s">
        <v>376</v>
      </c>
      <c r="IO83" t="s">
        <v>376</v>
      </c>
      <c r="IP83" t="s">
        <v>376</v>
      </c>
      <c r="IQ83" t="s">
        <v>376</v>
      </c>
      <c r="IR83" t="s">
        <v>376</v>
      </c>
      <c r="IS83" t="s">
        <v>376</v>
      </c>
      <c r="IT83" t="s">
        <v>376</v>
      </c>
      <c r="IU83" t="s">
        <v>376</v>
      </c>
      <c r="IV83" t="s">
        <v>376</v>
      </c>
      <c r="IW83" t="s">
        <v>376</v>
      </c>
      <c r="IX83" t="s">
        <v>376</v>
      </c>
      <c r="IY83" t="s">
        <v>376</v>
      </c>
      <c r="IZ83" t="s">
        <v>376</v>
      </c>
      <c r="JA83" t="s">
        <v>376</v>
      </c>
      <c r="JB83" t="s">
        <v>376</v>
      </c>
      <c r="JC83" t="s">
        <v>376</v>
      </c>
      <c r="JD83" t="s">
        <v>376</v>
      </c>
      <c r="JE83" t="s">
        <v>376</v>
      </c>
      <c r="JF83" s="8">
        <f>AVERAGE(Tabla2[[#This Row],[Año]])</f>
        <v>2009</v>
      </c>
      <c r="JG83" s="8">
        <f>AVERAGE(Tabla2[[#This Row],[Año 2]],Tabla2[[#This Row],[Año 3]])</f>
        <v>2017</v>
      </c>
      <c r="JH83" s="8">
        <v>3</v>
      </c>
    </row>
    <row r="84" spans="1:268" x14ac:dyDescent="0.35">
      <c r="A84" s="33">
        <v>71</v>
      </c>
      <c r="B84" t="s">
        <v>348</v>
      </c>
      <c r="C84" t="s">
        <v>360</v>
      </c>
      <c r="D84">
        <v>104690604</v>
      </c>
      <c r="E84" t="s">
        <v>376</v>
      </c>
      <c r="F84" t="s">
        <v>376</v>
      </c>
      <c r="G84" t="s">
        <v>772</v>
      </c>
      <c r="H84" t="s">
        <v>750</v>
      </c>
      <c r="I84" t="s">
        <v>376</v>
      </c>
      <c r="J84" t="s">
        <v>376</v>
      </c>
      <c r="K84" t="s">
        <v>376</v>
      </c>
      <c r="L84" t="s">
        <v>376</v>
      </c>
      <c r="M84" t="s">
        <v>751</v>
      </c>
      <c r="N84" t="s">
        <v>957</v>
      </c>
      <c r="O84" t="s">
        <v>958</v>
      </c>
      <c r="P84">
        <v>72555122</v>
      </c>
      <c r="Q84" s="30" t="s">
        <v>959</v>
      </c>
      <c r="R84" t="s">
        <v>393</v>
      </c>
      <c r="S84" t="s">
        <v>393</v>
      </c>
      <c r="T84" t="s">
        <v>376</v>
      </c>
      <c r="U84" t="s">
        <v>755</v>
      </c>
      <c r="V84" t="s">
        <v>755</v>
      </c>
      <c r="W84" t="s">
        <v>376</v>
      </c>
      <c r="X84" t="s">
        <v>755</v>
      </c>
      <c r="Y84" t="s">
        <v>393</v>
      </c>
      <c r="Z84" t="s">
        <v>393</v>
      </c>
      <c r="AA84" t="s">
        <v>393</v>
      </c>
      <c r="AB84" t="s">
        <v>376</v>
      </c>
      <c r="AC84" t="s">
        <v>393</v>
      </c>
      <c r="AD84" t="s">
        <v>393</v>
      </c>
      <c r="AE84" t="s">
        <v>393</v>
      </c>
      <c r="AF84" t="s">
        <v>393</v>
      </c>
      <c r="AG84" t="s">
        <v>393</v>
      </c>
      <c r="AH84" s="31" t="s">
        <v>420</v>
      </c>
      <c r="AI84" t="s">
        <v>393</v>
      </c>
      <c r="AJ84" t="s">
        <v>393</v>
      </c>
      <c r="AK84" s="49">
        <v>0.05</v>
      </c>
      <c r="AL84">
        <v>21</v>
      </c>
      <c r="AM84" t="s">
        <v>378</v>
      </c>
      <c r="AN84" t="s">
        <v>393</v>
      </c>
      <c r="AO84" t="s">
        <v>393</v>
      </c>
      <c r="AP84" t="s">
        <v>960</v>
      </c>
      <c r="AQ84">
        <v>111470443</v>
      </c>
      <c r="AR84" t="s">
        <v>393</v>
      </c>
      <c r="AS84" t="s">
        <v>393</v>
      </c>
      <c r="AT84" s="31" t="s">
        <v>1019</v>
      </c>
      <c r="AU84" t="s">
        <v>393</v>
      </c>
      <c r="AV84" t="s">
        <v>393</v>
      </c>
      <c r="AW84" t="s">
        <v>376</v>
      </c>
      <c r="AX84" t="s">
        <v>393</v>
      </c>
      <c r="AY84" t="s">
        <v>393</v>
      </c>
      <c r="AZ84" s="30" t="s">
        <v>961</v>
      </c>
      <c r="BA84">
        <v>72555122</v>
      </c>
      <c r="BB84" t="s">
        <v>376</v>
      </c>
      <c r="BC84" t="s">
        <v>376</v>
      </c>
      <c r="BD84" t="s">
        <v>376</v>
      </c>
      <c r="BE84" t="s">
        <v>376</v>
      </c>
      <c r="BF84" t="s">
        <v>376</v>
      </c>
      <c r="BG84" t="s">
        <v>376</v>
      </c>
      <c r="BH84" t="s">
        <v>376</v>
      </c>
      <c r="BI84" t="s">
        <v>376</v>
      </c>
      <c r="BJ84" t="s">
        <v>376</v>
      </c>
      <c r="BK84" t="s">
        <v>376</v>
      </c>
      <c r="BL84" t="s">
        <v>376</v>
      </c>
      <c r="BM84" t="s">
        <v>376</v>
      </c>
      <c r="BN84" t="s">
        <v>376</v>
      </c>
      <c r="BO84" t="s">
        <v>376</v>
      </c>
      <c r="BP84" t="s">
        <v>376</v>
      </c>
      <c r="BQ84" t="s">
        <v>376</v>
      </c>
      <c r="BR84" t="s">
        <v>376</v>
      </c>
      <c r="BS84" t="s">
        <v>376</v>
      </c>
      <c r="BT84" t="s">
        <v>376</v>
      </c>
      <c r="BU84" t="s">
        <v>376</v>
      </c>
      <c r="BV84" t="s">
        <v>376</v>
      </c>
      <c r="BW84" t="s">
        <v>376</v>
      </c>
      <c r="BX84" t="s">
        <v>376</v>
      </c>
      <c r="BY84" t="s">
        <v>376</v>
      </c>
      <c r="BZ84" t="s">
        <v>376</v>
      </c>
      <c r="CA84" t="s">
        <v>376</v>
      </c>
      <c r="CB84" t="s">
        <v>376</v>
      </c>
      <c r="CC84" t="s">
        <v>376</v>
      </c>
      <c r="CD84" t="s">
        <v>376</v>
      </c>
      <c r="CE84" t="s">
        <v>376</v>
      </c>
      <c r="CF84" t="s">
        <v>376</v>
      </c>
      <c r="CG84" t="s">
        <v>376</v>
      </c>
      <c r="CH84" t="s">
        <v>376</v>
      </c>
      <c r="CI84" t="s">
        <v>376</v>
      </c>
      <c r="CJ84" t="s">
        <v>376</v>
      </c>
      <c r="CK84" t="s">
        <v>376</v>
      </c>
      <c r="CL84" t="s">
        <v>376</v>
      </c>
      <c r="CM84" t="s">
        <v>376</v>
      </c>
      <c r="CN84" t="s">
        <v>376</v>
      </c>
      <c r="CO84" t="s">
        <v>376</v>
      </c>
      <c r="CP84" t="s">
        <v>376</v>
      </c>
      <c r="CQ84" t="s">
        <v>376</v>
      </c>
      <c r="CR84" t="s">
        <v>376</v>
      </c>
      <c r="CS84" t="s">
        <v>376</v>
      </c>
      <c r="CT84" t="s">
        <v>376</v>
      </c>
      <c r="CU84" t="s">
        <v>376</v>
      </c>
      <c r="CV84" t="s">
        <v>376</v>
      </c>
      <c r="CW84" t="s">
        <v>376</v>
      </c>
      <c r="CX84" t="s">
        <v>376</v>
      </c>
      <c r="CY84" t="s">
        <v>376</v>
      </c>
      <c r="CZ84" t="s">
        <v>376</v>
      </c>
      <c r="DA84" t="s">
        <v>376</v>
      </c>
      <c r="DB84" t="s">
        <v>376</v>
      </c>
      <c r="DC84" t="s">
        <v>376</v>
      </c>
      <c r="DD84" t="s">
        <v>376</v>
      </c>
      <c r="DE84" t="s">
        <v>376</v>
      </c>
      <c r="DF84" t="s">
        <v>376</v>
      </c>
      <c r="DG84" t="s">
        <v>376</v>
      </c>
      <c r="DH84" t="s">
        <v>376</v>
      </c>
      <c r="DI84" t="s">
        <v>376</v>
      </c>
      <c r="DJ84" t="s">
        <v>376</v>
      </c>
      <c r="DK84" t="s">
        <v>376</v>
      </c>
      <c r="DL84" t="s">
        <v>376</v>
      </c>
      <c r="DM84" t="s">
        <v>376</v>
      </c>
      <c r="DN84" t="s">
        <v>376</v>
      </c>
      <c r="DO84" t="s">
        <v>376</v>
      </c>
      <c r="DP84" t="s">
        <v>376</v>
      </c>
      <c r="DQ84" t="s">
        <v>376</v>
      </c>
      <c r="DR84" t="s">
        <v>376</v>
      </c>
      <c r="DS84" t="s">
        <v>376</v>
      </c>
      <c r="DT84" t="s">
        <v>376</v>
      </c>
      <c r="DU84" t="s">
        <v>376</v>
      </c>
      <c r="DV84" t="s">
        <v>376</v>
      </c>
      <c r="DW84" t="s">
        <v>376</v>
      </c>
      <c r="DX84" t="s">
        <v>376</v>
      </c>
      <c r="DY84" t="s">
        <v>376</v>
      </c>
      <c r="DZ84" t="s">
        <v>376</v>
      </c>
      <c r="EA84" t="s">
        <v>376</v>
      </c>
      <c r="EB84" t="s">
        <v>376</v>
      </c>
      <c r="EC84" t="s">
        <v>376</v>
      </c>
      <c r="ED84" t="s">
        <v>376</v>
      </c>
      <c r="EE84" t="s">
        <v>376</v>
      </c>
      <c r="EF84" t="s">
        <v>376</v>
      </c>
      <c r="EG84" t="s">
        <v>376</v>
      </c>
      <c r="EH84" t="s">
        <v>962</v>
      </c>
      <c r="EI84" t="s">
        <v>382</v>
      </c>
      <c r="EJ84" s="8">
        <v>2015</v>
      </c>
      <c r="EK84" t="s">
        <v>393</v>
      </c>
      <c r="EL84" t="s">
        <v>385</v>
      </c>
      <c r="EM84" t="s">
        <v>457</v>
      </c>
      <c r="EN84" t="s">
        <v>393</v>
      </c>
      <c r="EO84" t="s">
        <v>376</v>
      </c>
      <c r="EP84" t="s">
        <v>393</v>
      </c>
      <c r="EQ84" t="s">
        <v>393</v>
      </c>
      <c r="ER84" t="s">
        <v>393</v>
      </c>
      <c r="ES84" t="s">
        <v>376</v>
      </c>
      <c r="ET84" t="s">
        <v>376</v>
      </c>
      <c r="EU84" t="s">
        <v>393</v>
      </c>
      <c r="EV84" t="s">
        <v>393</v>
      </c>
      <c r="EW84" t="s">
        <v>401</v>
      </c>
      <c r="EX84" t="s">
        <v>376</v>
      </c>
      <c r="EY84" t="s">
        <v>376</v>
      </c>
      <c r="EZ84" t="s">
        <v>376</v>
      </c>
      <c r="FA84" t="s">
        <v>376</v>
      </c>
      <c r="FB84" t="s">
        <v>376</v>
      </c>
      <c r="FC84" t="s">
        <v>376</v>
      </c>
      <c r="FD84" t="s">
        <v>376</v>
      </c>
      <c r="FE84" t="s">
        <v>376</v>
      </c>
      <c r="FF84" t="s">
        <v>376</v>
      </c>
      <c r="FG84" t="s">
        <v>376</v>
      </c>
      <c r="FH84" t="s">
        <v>376</v>
      </c>
      <c r="FI84" t="s">
        <v>376</v>
      </c>
      <c r="FJ84" t="s">
        <v>376</v>
      </c>
      <c r="FK84" t="s">
        <v>376</v>
      </c>
      <c r="FL84" t="s">
        <v>376</v>
      </c>
      <c r="FM84" t="s">
        <v>376</v>
      </c>
      <c r="FN84" t="s">
        <v>376</v>
      </c>
      <c r="FO84" t="s">
        <v>376</v>
      </c>
      <c r="FP84" t="s">
        <v>376</v>
      </c>
      <c r="FQ84" t="s">
        <v>376</v>
      </c>
      <c r="FR84" t="s">
        <v>376</v>
      </c>
      <c r="FS84" t="s">
        <v>376</v>
      </c>
      <c r="FT84" t="s">
        <v>376</v>
      </c>
      <c r="FU84" t="s">
        <v>376</v>
      </c>
      <c r="FV84" t="s">
        <v>376</v>
      </c>
      <c r="FW84" t="s">
        <v>376</v>
      </c>
      <c r="FX84" t="s">
        <v>376</v>
      </c>
      <c r="FY84" t="s">
        <v>376</v>
      </c>
      <c r="FZ84" t="s">
        <v>376</v>
      </c>
      <c r="GA84" t="s">
        <v>376</v>
      </c>
      <c r="GB84" t="s">
        <v>376</v>
      </c>
      <c r="GC84" t="s">
        <v>376</v>
      </c>
      <c r="GD84" t="s">
        <v>376</v>
      </c>
      <c r="GE84" t="s">
        <v>376</v>
      </c>
      <c r="GF84" t="s">
        <v>376</v>
      </c>
      <c r="GG84" t="s">
        <v>376</v>
      </c>
      <c r="GH84" t="s">
        <v>376</v>
      </c>
      <c r="GI84" t="s">
        <v>376</v>
      </c>
      <c r="GJ84" t="s">
        <v>376</v>
      </c>
      <c r="GK84" t="s">
        <v>376</v>
      </c>
      <c r="GL84" t="s">
        <v>376</v>
      </c>
      <c r="GM84" t="s">
        <v>376</v>
      </c>
      <c r="GN84" t="s">
        <v>376</v>
      </c>
      <c r="GO84" t="s">
        <v>376</v>
      </c>
      <c r="GP84" t="s">
        <v>376</v>
      </c>
      <c r="GQ84" t="s">
        <v>376</v>
      </c>
      <c r="GR84" t="s">
        <v>376</v>
      </c>
      <c r="GS84" t="s">
        <v>376</v>
      </c>
      <c r="GT84" t="s">
        <v>376</v>
      </c>
      <c r="GU84" t="s">
        <v>376</v>
      </c>
      <c r="GV84" t="s">
        <v>376</v>
      </c>
      <c r="GW84" t="s">
        <v>376</v>
      </c>
      <c r="GX84" t="s">
        <v>376</v>
      </c>
      <c r="GY84" t="s">
        <v>376</v>
      </c>
      <c r="GZ84" t="s">
        <v>376</v>
      </c>
      <c r="HA84" t="s">
        <v>376</v>
      </c>
      <c r="HB84" t="s">
        <v>376</v>
      </c>
      <c r="HC84" t="s">
        <v>376</v>
      </c>
      <c r="HD84" t="s">
        <v>376</v>
      </c>
      <c r="HE84" t="s">
        <v>376</v>
      </c>
      <c r="HF84" t="s">
        <v>376</v>
      </c>
      <c r="HG84" t="s">
        <v>376</v>
      </c>
      <c r="HH84" t="s">
        <v>376</v>
      </c>
      <c r="HI84" t="s">
        <v>376</v>
      </c>
      <c r="HJ84" t="s">
        <v>376</v>
      </c>
      <c r="HK84" t="s">
        <v>376</v>
      </c>
      <c r="HL84" t="s">
        <v>376</v>
      </c>
      <c r="HM84" t="s">
        <v>376</v>
      </c>
      <c r="HN84" t="s">
        <v>376</v>
      </c>
      <c r="HO84" t="s">
        <v>376</v>
      </c>
      <c r="HP84" t="s">
        <v>376</v>
      </c>
      <c r="HQ84" t="s">
        <v>376</v>
      </c>
      <c r="HR84" t="s">
        <v>376</v>
      </c>
      <c r="HS84" t="s">
        <v>376</v>
      </c>
      <c r="HT84" t="s">
        <v>376</v>
      </c>
      <c r="HU84" t="s">
        <v>376</v>
      </c>
      <c r="HV84" t="s">
        <v>376</v>
      </c>
      <c r="HW84" t="s">
        <v>376</v>
      </c>
      <c r="HX84" t="s">
        <v>376</v>
      </c>
      <c r="HY84" t="s">
        <v>376</v>
      </c>
      <c r="HZ84" t="s">
        <v>376</v>
      </c>
      <c r="IA84" t="s">
        <v>376</v>
      </c>
      <c r="IB84" t="s">
        <v>376</v>
      </c>
      <c r="IC84" t="s">
        <v>376</v>
      </c>
      <c r="ID84" t="s">
        <v>376</v>
      </c>
      <c r="IE84" t="s">
        <v>376</v>
      </c>
      <c r="IF84" t="s">
        <v>376</v>
      </c>
      <c r="IG84" t="s">
        <v>376</v>
      </c>
      <c r="IH84" t="s">
        <v>376</v>
      </c>
      <c r="II84" t="s">
        <v>376</v>
      </c>
      <c r="IJ84" t="s">
        <v>376</v>
      </c>
      <c r="IK84" t="s">
        <v>376</v>
      </c>
      <c r="IL84" t="s">
        <v>376</v>
      </c>
      <c r="IM84" t="s">
        <v>376</v>
      </c>
      <c r="IN84" t="s">
        <v>376</v>
      </c>
      <c r="IO84" t="s">
        <v>376</v>
      </c>
      <c r="IP84" t="s">
        <v>376</v>
      </c>
      <c r="IQ84" t="s">
        <v>376</v>
      </c>
      <c r="IR84" t="s">
        <v>376</v>
      </c>
      <c r="IS84" t="s">
        <v>376</v>
      </c>
      <c r="IT84" t="s">
        <v>376</v>
      </c>
      <c r="IU84" t="s">
        <v>376</v>
      </c>
      <c r="IV84" t="s">
        <v>376</v>
      </c>
      <c r="IW84" t="s">
        <v>376</v>
      </c>
      <c r="IX84" t="s">
        <v>376</v>
      </c>
      <c r="IY84" t="s">
        <v>376</v>
      </c>
      <c r="IZ84" t="s">
        <v>376</v>
      </c>
      <c r="JA84" t="s">
        <v>376</v>
      </c>
      <c r="JB84" t="s">
        <v>376</v>
      </c>
      <c r="JC84" t="s">
        <v>376</v>
      </c>
      <c r="JD84" t="s">
        <v>376</v>
      </c>
      <c r="JE84" t="s">
        <v>376</v>
      </c>
      <c r="JF84" s="8">
        <f>AVERAGE(Tabla2[[#This Row],[Año]])</f>
        <v>2015</v>
      </c>
      <c r="JG84" s="8" t="s">
        <v>376</v>
      </c>
      <c r="JH84" s="8">
        <v>1</v>
      </c>
    </row>
    <row r="85" spans="1:268" x14ac:dyDescent="0.35">
      <c r="A85" s="33">
        <v>72</v>
      </c>
      <c r="B85" t="s">
        <v>349</v>
      </c>
      <c r="C85" t="s">
        <v>360</v>
      </c>
      <c r="D85">
        <v>112770102</v>
      </c>
      <c r="E85" t="s">
        <v>376</v>
      </c>
      <c r="F85" t="s">
        <v>376</v>
      </c>
      <c r="G85" t="s">
        <v>808</v>
      </c>
      <c r="H85" t="s">
        <v>809</v>
      </c>
      <c r="I85" t="s">
        <v>870</v>
      </c>
      <c r="J85" t="s">
        <v>833</v>
      </c>
      <c r="K85" t="s">
        <v>963</v>
      </c>
      <c r="L85" t="s">
        <v>376</v>
      </c>
      <c r="M85" t="s">
        <v>751</v>
      </c>
      <c r="N85" t="s">
        <v>964</v>
      </c>
      <c r="O85" t="s">
        <v>965</v>
      </c>
      <c r="P85">
        <v>87551344</v>
      </c>
      <c r="Q85" s="30" t="s">
        <v>966</v>
      </c>
      <c r="R85" t="s">
        <v>393</v>
      </c>
      <c r="S85" t="s">
        <v>393</v>
      </c>
      <c r="T85" t="s">
        <v>376</v>
      </c>
      <c r="U85" t="s">
        <v>755</v>
      </c>
      <c r="V85" t="s">
        <v>755</v>
      </c>
      <c r="W85" t="s">
        <v>376</v>
      </c>
      <c r="X85" t="s">
        <v>755</v>
      </c>
      <c r="Y85" t="s">
        <v>393</v>
      </c>
      <c r="Z85" t="s">
        <v>393</v>
      </c>
      <c r="AA85" t="s">
        <v>393</v>
      </c>
      <c r="AB85" t="s">
        <v>376</v>
      </c>
      <c r="AC85" t="s">
        <v>393</v>
      </c>
      <c r="AD85" t="s">
        <v>393</v>
      </c>
      <c r="AE85" t="s">
        <v>393</v>
      </c>
      <c r="AF85" t="s">
        <v>393</v>
      </c>
      <c r="AG85" t="s">
        <v>393</v>
      </c>
      <c r="AH85" t="s">
        <v>393</v>
      </c>
      <c r="AI85" t="s">
        <v>393</v>
      </c>
      <c r="AJ85" t="s">
        <v>393</v>
      </c>
      <c r="AK85" s="49" t="s">
        <v>376</v>
      </c>
      <c r="AL85">
        <v>11</v>
      </c>
      <c r="AM85" t="s">
        <v>378</v>
      </c>
      <c r="AN85" t="s">
        <v>393</v>
      </c>
      <c r="AO85" t="s">
        <v>393</v>
      </c>
      <c r="AP85" t="s">
        <v>967</v>
      </c>
      <c r="AQ85">
        <v>302090421</v>
      </c>
      <c r="AR85" t="s">
        <v>393</v>
      </c>
      <c r="AS85" t="s">
        <v>393</v>
      </c>
      <c r="AT85" t="s">
        <v>393</v>
      </c>
      <c r="AU85" t="s">
        <v>393</v>
      </c>
      <c r="AV85" t="s">
        <v>393</v>
      </c>
      <c r="AW85" t="s">
        <v>376</v>
      </c>
      <c r="AX85" t="s">
        <v>393</v>
      </c>
      <c r="AY85" t="s">
        <v>393</v>
      </c>
      <c r="AZ85" s="30" t="s">
        <v>968</v>
      </c>
      <c r="BA85">
        <v>88289423</v>
      </c>
      <c r="BB85" t="s">
        <v>376</v>
      </c>
      <c r="BC85" t="s">
        <v>376</v>
      </c>
      <c r="BD85" t="s">
        <v>376</v>
      </c>
      <c r="BE85" t="s">
        <v>376</v>
      </c>
      <c r="BF85" t="s">
        <v>376</v>
      </c>
      <c r="BG85" t="s">
        <v>376</v>
      </c>
      <c r="BH85" t="s">
        <v>376</v>
      </c>
      <c r="BI85" t="s">
        <v>376</v>
      </c>
      <c r="BJ85" t="s">
        <v>376</v>
      </c>
      <c r="BK85" t="s">
        <v>376</v>
      </c>
      <c r="BL85" t="s">
        <v>376</v>
      </c>
      <c r="BM85" t="s">
        <v>376</v>
      </c>
      <c r="BN85" t="s">
        <v>376</v>
      </c>
      <c r="BO85" t="s">
        <v>376</v>
      </c>
      <c r="BP85" t="s">
        <v>376</v>
      </c>
      <c r="BQ85" t="s">
        <v>376</v>
      </c>
      <c r="BR85" t="s">
        <v>376</v>
      </c>
      <c r="BS85" t="s">
        <v>376</v>
      </c>
      <c r="BT85" t="s">
        <v>376</v>
      </c>
      <c r="BU85" t="s">
        <v>376</v>
      </c>
      <c r="BV85" t="s">
        <v>376</v>
      </c>
      <c r="BW85" t="s">
        <v>376</v>
      </c>
      <c r="BX85" t="s">
        <v>376</v>
      </c>
      <c r="BY85" t="s">
        <v>376</v>
      </c>
      <c r="BZ85" t="s">
        <v>376</v>
      </c>
      <c r="CA85" t="s">
        <v>376</v>
      </c>
      <c r="CB85" t="s">
        <v>376</v>
      </c>
      <c r="CC85" t="s">
        <v>376</v>
      </c>
      <c r="CD85" t="s">
        <v>376</v>
      </c>
      <c r="CE85" t="s">
        <v>376</v>
      </c>
      <c r="CF85" t="s">
        <v>376</v>
      </c>
      <c r="CG85" t="s">
        <v>376</v>
      </c>
      <c r="CH85" t="s">
        <v>376</v>
      </c>
      <c r="CI85" t="s">
        <v>376</v>
      </c>
      <c r="CJ85" t="s">
        <v>376</v>
      </c>
      <c r="CK85" t="s">
        <v>376</v>
      </c>
      <c r="CL85" t="s">
        <v>376</v>
      </c>
      <c r="CM85" t="s">
        <v>376</v>
      </c>
      <c r="CN85" t="s">
        <v>376</v>
      </c>
      <c r="CO85" t="s">
        <v>376</v>
      </c>
      <c r="CP85" t="s">
        <v>376</v>
      </c>
      <c r="CQ85" t="s">
        <v>376</v>
      </c>
      <c r="CR85" t="s">
        <v>376</v>
      </c>
      <c r="CS85" t="s">
        <v>376</v>
      </c>
      <c r="CT85" t="s">
        <v>376</v>
      </c>
      <c r="CU85" t="s">
        <v>376</v>
      </c>
      <c r="CV85" t="s">
        <v>376</v>
      </c>
      <c r="CW85" t="s">
        <v>376</v>
      </c>
      <c r="CX85" t="s">
        <v>376</v>
      </c>
      <c r="CY85" t="s">
        <v>376</v>
      </c>
      <c r="CZ85" t="s">
        <v>376</v>
      </c>
      <c r="DA85" t="s">
        <v>376</v>
      </c>
      <c r="DB85" t="s">
        <v>376</v>
      </c>
      <c r="DC85" t="s">
        <v>376</v>
      </c>
      <c r="DD85" t="s">
        <v>376</v>
      </c>
      <c r="DE85" t="s">
        <v>376</v>
      </c>
      <c r="DF85" t="s">
        <v>376</v>
      </c>
      <c r="DG85" t="s">
        <v>376</v>
      </c>
      <c r="DH85" t="s">
        <v>376</v>
      </c>
      <c r="DI85" t="s">
        <v>376</v>
      </c>
      <c r="DJ85" t="s">
        <v>376</v>
      </c>
      <c r="DK85" t="s">
        <v>376</v>
      </c>
      <c r="DL85" t="s">
        <v>376</v>
      </c>
      <c r="DM85" t="s">
        <v>376</v>
      </c>
      <c r="DN85" t="s">
        <v>376</v>
      </c>
      <c r="DO85" t="s">
        <v>376</v>
      </c>
      <c r="DP85" t="s">
        <v>376</v>
      </c>
      <c r="DQ85" t="s">
        <v>376</v>
      </c>
      <c r="DR85" t="s">
        <v>376</v>
      </c>
      <c r="DS85" t="s">
        <v>376</v>
      </c>
      <c r="DT85" t="s">
        <v>376</v>
      </c>
      <c r="DU85" t="s">
        <v>376</v>
      </c>
      <c r="DV85" t="s">
        <v>376</v>
      </c>
      <c r="DW85" t="s">
        <v>376</v>
      </c>
      <c r="DX85" t="s">
        <v>376</v>
      </c>
      <c r="DY85" t="s">
        <v>376</v>
      </c>
      <c r="DZ85" t="s">
        <v>376</v>
      </c>
      <c r="EA85" t="s">
        <v>376</v>
      </c>
      <c r="EB85" t="s">
        <v>376</v>
      </c>
      <c r="EC85" t="s">
        <v>376</v>
      </c>
      <c r="ED85" t="s">
        <v>376</v>
      </c>
      <c r="EE85" t="s">
        <v>376</v>
      </c>
      <c r="EF85" t="s">
        <v>376</v>
      </c>
      <c r="EG85" t="s">
        <v>376</v>
      </c>
      <c r="EH85" t="s">
        <v>969</v>
      </c>
      <c r="EI85" t="s">
        <v>787</v>
      </c>
      <c r="EJ85" s="8">
        <v>2016</v>
      </c>
      <c r="EK85" t="s">
        <v>393</v>
      </c>
      <c r="EL85" t="s">
        <v>532</v>
      </c>
      <c r="EM85" t="s">
        <v>533</v>
      </c>
      <c r="EN85" t="s">
        <v>393</v>
      </c>
      <c r="EO85" t="s">
        <v>376</v>
      </c>
      <c r="EP85" t="s">
        <v>393</v>
      </c>
      <c r="EQ85" t="s">
        <v>393</v>
      </c>
      <c r="ER85" t="s">
        <v>376</v>
      </c>
      <c r="ES85" t="s">
        <v>393</v>
      </c>
      <c r="ET85" t="s">
        <v>393</v>
      </c>
      <c r="EU85" t="s">
        <v>393</v>
      </c>
      <c r="EV85" t="s">
        <v>393</v>
      </c>
      <c r="EW85" t="s">
        <v>401</v>
      </c>
      <c r="EX85" t="s">
        <v>970</v>
      </c>
      <c r="EY85" t="s">
        <v>787</v>
      </c>
      <c r="EZ85">
        <v>2018</v>
      </c>
      <c r="FA85" t="s">
        <v>393</v>
      </c>
      <c r="FB85" t="s">
        <v>458</v>
      </c>
      <c r="FC85" t="s">
        <v>861</v>
      </c>
      <c r="FD85" t="s">
        <v>393</v>
      </c>
      <c r="FE85" t="s">
        <v>393</v>
      </c>
      <c r="FF85" t="s">
        <v>393</v>
      </c>
      <c r="FG85" t="s">
        <v>393</v>
      </c>
      <c r="FH85" t="s">
        <v>376</v>
      </c>
      <c r="FI85" t="s">
        <v>393</v>
      </c>
      <c r="FJ85" t="s">
        <v>393</v>
      </c>
      <c r="FK85" t="s">
        <v>393</v>
      </c>
      <c r="FL85" t="s">
        <v>393</v>
      </c>
      <c r="FM85" t="s">
        <v>401</v>
      </c>
      <c r="FN85" t="s">
        <v>376</v>
      </c>
      <c r="FO85" t="s">
        <v>376</v>
      </c>
      <c r="FP85" t="s">
        <v>376</v>
      </c>
      <c r="FQ85" t="s">
        <v>376</v>
      </c>
      <c r="FR85" t="s">
        <v>376</v>
      </c>
      <c r="FS85" t="s">
        <v>376</v>
      </c>
      <c r="FT85" t="s">
        <v>376</v>
      </c>
      <c r="FU85" t="s">
        <v>376</v>
      </c>
      <c r="FV85" t="s">
        <v>376</v>
      </c>
      <c r="FW85" t="s">
        <v>376</v>
      </c>
      <c r="FX85" t="s">
        <v>376</v>
      </c>
      <c r="FY85" t="s">
        <v>376</v>
      </c>
      <c r="FZ85" t="s">
        <v>376</v>
      </c>
      <c r="GA85" t="s">
        <v>376</v>
      </c>
      <c r="GB85" t="s">
        <v>376</v>
      </c>
      <c r="GC85" t="s">
        <v>376</v>
      </c>
      <c r="GD85" t="s">
        <v>376</v>
      </c>
      <c r="GE85" t="s">
        <v>376</v>
      </c>
      <c r="GF85" t="s">
        <v>376</v>
      </c>
      <c r="GG85" t="s">
        <v>376</v>
      </c>
      <c r="GH85" t="s">
        <v>376</v>
      </c>
      <c r="GI85" t="s">
        <v>376</v>
      </c>
      <c r="GJ85" t="s">
        <v>376</v>
      </c>
      <c r="GK85" t="s">
        <v>376</v>
      </c>
      <c r="GL85" t="s">
        <v>376</v>
      </c>
      <c r="GM85" t="s">
        <v>376</v>
      </c>
      <c r="GN85" t="s">
        <v>376</v>
      </c>
      <c r="GO85" t="s">
        <v>376</v>
      </c>
      <c r="GP85" t="s">
        <v>376</v>
      </c>
      <c r="GQ85" t="s">
        <v>376</v>
      </c>
      <c r="GR85" t="s">
        <v>376</v>
      </c>
      <c r="GS85" t="s">
        <v>376</v>
      </c>
      <c r="JF85" s="8" t="s">
        <v>376</v>
      </c>
      <c r="JG85" s="34">
        <f>AVERAGE(Tabla2[[#This Row],[Año]], Tabla2[[#This Row],[Año 2]])</f>
        <v>2017</v>
      </c>
      <c r="JH85" s="8">
        <v>2</v>
      </c>
    </row>
    <row r="86" spans="1:268" x14ac:dyDescent="0.35">
      <c r="A86" s="33">
        <v>73</v>
      </c>
      <c r="B86" t="s">
        <v>350</v>
      </c>
      <c r="C86" t="s">
        <v>360</v>
      </c>
      <c r="D86">
        <v>109610628</v>
      </c>
      <c r="E86" t="s">
        <v>376</v>
      </c>
      <c r="F86" t="s">
        <v>376</v>
      </c>
      <c r="G86" t="s">
        <v>760</v>
      </c>
      <c r="H86" t="s">
        <v>750</v>
      </c>
      <c r="I86" t="s">
        <v>779</v>
      </c>
      <c r="J86" t="s">
        <v>840</v>
      </c>
      <c r="K86" t="s">
        <v>811</v>
      </c>
      <c r="L86" t="s">
        <v>376</v>
      </c>
      <c r="M86" t="s">
        <v>751</v>
      </c>
      <c r="N86" t="s">
        <v>971</v>
      </c>
      <c r="O86" t="s">
        <v>972</v>
      </c>
      <c r="P86">
        <v>89950895</v>
      </c>
      <c r="Q86" s="30" t="s">
        <v>973</v>
      </c>
      <c r="R86" t="s">
        <v>393</v>
      </c>
      <c r="S86" t="s">
        <v>393</v>
      </c>
      <c r="T86" t="s">
        <v>376</v>
      </c>
      <c r="U86" t="s">
        <v>755</v>
      </c>
      <c r="V86" t="s">
        <v>755</v>
      </c>
      <c r="W86" t="s">
        <v>376</v>
      </c>
      <c r="X86" t="s">
        <v>755</v>
      </c>
      <c r="Y86" t="s">
        <v>393</v>
      </c>
      <c r="Z86" t="s">
        <v>393</v>
      </c>
      <c r="AA86" t="s">
        <v>393</v>
      </c>
      <c r="AB86" t="s">
        <v>376</v>
      </c>
      <c r="AC86" t="s">
        <v>393</v>
      </c>
      <c r="AD86" t="s">
        <v>393</v>
      </c>
      <c r="AE86" t="s">
        <v>393</v>
      </c>
      <c r="AF86" t="s">
        <v>393</v>
      </c>
      <c r="AG86" t="s">
        <v>393</v>
      </c>
      <c r="AH86" t="s">
        <v>393</v>
      </c>
      <c r="AI86" t="s">
        <v>393</v>
      </c>
      <c r="AJ86" t="s">
        <v>393</v>
      </c>
      <c r="AK86" s="49">
        <v>0</v>
      </c>
      <c r="AL86">
        <v>13</v>
      </c>
      <c r="AM86" t="s">
        <v>378</v>
      </c>
      <c r="AN86" t="s">
        <v>378</v>
      </c>
      <c r="AO86" t="s">
        <v>393</v>
      </c>
      <c r="AP86" t="s">
        <v>376</v>
      </c>
      <c r="AQ86" t="s">
        <v>376</v>
      </c>
      <c r="AR86" t="s">
        <v>376</v>
      </c>
      <c r="AS86" t="s">
        <v>376</v>
      </c>
      <c r="AT86" t="s">
        <v>376</v>
      </c>
      <c r="AU86" t="s">
        <v>376</v>
      </c>
      <c r="AV86" t="s">
        <v>376</v>
      </c>
      <c r="AW86" t="s">
        <v>376</v>
      </c>
      <c r="AX86" t="s">
        <v>376</v>
      </c>
      <c r="AY86" t="s">
        <v>376</v>
      </c>
      <c r="AZ86" t="s">
        <v>376</v>
      </c>
      <c r="BA86" t="s">
        <v>376</v>
      </c>
      <c r="BB86" t="s">
        <v>376</v>
      </c>
      <c r="BC86" t="s">
        <v>376</v>
      </c>
      <c r="BD86" t="s">
        <v>376</v>
      </c>
      <c r="BE86" t="s">
        <v>376</v>
      </c>
      <c r="BF86" t="s">
        <v>376</v>
      </c>
      <c r="BG86" t="s">
        <v>376</v>
      </c>
      <c r="BH86" t="s">
        <v>376</v>
      </c>
      <c r="BI86" t="s">
        <v>376</v>
      </c>
      <c r="BJ86" t="s">
        <v>376</v>
      </c>
      <c r="BK86" t="s">
        <v>376</v>
      </c>
      <c r="BL86" t="s">
        <v>376</v>
      </c>
      <c r="BM86" t="s">
        <v>376</v>
      </c>
      <c r="BN86" t="s">
        <v>376</v>
      </c>
      <c r="BO86" t="s">
        <v>376</v>
      </c>
      <c r="BP86" t="s">
        <v>376</v>
      </c>
      <c r="BQ86" t="s">
        <v>376</v>
      </c>
      <c r="BR86" t="s">
        <v>376</v>
      </c>
      <c r="BS86" t="s">
        <v>376</v>
      </c>
      <c r="BT86" t="s">
        <v>376</v>
      </c>
      <c r="BU86" t="s">
        <v>376</v>
      </c>
      <c r="BV86" t="s">
        <v>376</v>
      </c>
      <c r="BW86" t="s">
        <v>376</v>
      </c>
      <c r="BX86" t="s">
        <v>376</v>
      </c>
      <c r="BY86" t="s">
        <v>376</v>
      </c>
      <c r="BZ86" t="s">
        <v>376</v>
      </c>
      <c r="CA86" t="s">
        <v>376</v>
      </c>
      <c r="CB86" t="s">
        <v>376</v>
      </c>
      <c r="CC86" t="s">
        <v>376</v>
      </c>
      <c r="CD86" t="s">
        <v>376</v>
      </c>
      <c r="CE86" t="s">
        <v>376</v>
      </c>
      <c r="CF86" t="s">
        <v>376</v>
      </c>
      <c r="CG86" t="s">
        <v>376</v>
      </c>
      <c r="CH86" t="s">
        <v>376</v>
      </c>
      <c r="CI86" t="s">
        <v>376</v>
      </c>
      <c r="CJ86" t="s">
        <v>376</v>
      </c>
      <c r="CK86" t="s">
        <v>376</v>
      </c>
      <c r="CL86" t="s">
        <v>376</v>
      </c>
      <c r="CM86" t="s">
        <v>376</v>
      </c>
      <c r="CN86" t="s">
        <v>376</v>
      </c>
      <c r="CO86" t="s">
        <v>376</v>
      </c>
      <c r="CP86" t="s">
        <v>376</v>
      </c>
      <c r="CQ86" t="s">
        <v>376</v>
      </c>
      <c r="CR86" t="s">
        <v>376</v>
      </c>
      <c r="CS86" t="s">
        <v>376</v>
      </c>
      <c r="CT86" t="s">
        <v>376</v>
      </c>
      <c r="CU86" t="s">
        <v>376</v>
      </c>
      <c r="CV86" t="s">
        <v>376</v>
      </c>
      <c r="CW86" t="s">
        <v>376</v>
      </c>
      <c r="CX86" t="s">
        <v>376</v>
      </c>
      <c r="CY86" t="s">
        <v>376</v>
      </c>
      <c r="CZ86" t="s">
        <v>376</v>
      </c>
      <c r="DA86" t="s">
        <v>376</v>
      </c>
      <c r="DB86" t="s">
        <v>376</v>
      </c>
      <c r="DC86" t="s">
        <v>376</v>
      </c>
      <c r="DD86" t="s">
        <v>376</v>
      </c>
      <c r="DE86" t="s">
        <v>376</v>
      </c>
      <c r="DF86" t="s">
        <v>376</v>
      </c>
      <c r="DG86" t="s">
        <v>376</v>
      </c>
      <c r="DH86" t="s">
        <v>376</v>
      </c>
      <c r="DI86" t="s">
        <v>376</v>
      </c>
      <c r="DJ86" t="s">
        <v>376</v>
      </c>
      <c r="DK86" t="s">
        <v>376</v>
      </c>
      <c r="DL86" t="s">
        <v>376</v>
      </c>
      <c r="DM86" t="s">
        <v>376</v>
      </c>
      <c r="DN86" t="s">
        <v>376</v>
      </c>
      <c r="DO86" t="s">
        <v>376</v>
      </c>
      <c r="DP86" t="s">
        <v>376</v>
      </c>
      <c r="DQ86" t="s">
        <v>376</v>
      </c>
      <c r="DR86" t="s">
        <v>376</v>
      </c>
      <c r="DS86" t="s">
        <v>376</v>
      </c>
      <c r="DT86" t="s">
        <v>376</v>
      </c>
      <c r="DU86" t="s">
        <v>376</v>
      </c>
      <c r="DV86" t="s">
        <v>376</v>
      </c>
      <c r="DW86" t="s">
        <v>376</v>
      </c>
      <c r="DX86" t="s">
        <v>376</v>
      </c>
      <c r="DY86" t="s">
        <v>376</v>
      </c>
      <c r="DZ86" t="s">
        <v>376</v>
      </c>
      <c r="EA86" t="s">
        <v>376</v>
      </c>
      <c r="EB86" t="s">
        <v>376</v>
      </c>
      <c r="EC86" t="s">
        <v>376</v>
      </c>
      <c r="ED86" t="s">
        <v>376</v>
      </c>
      <c r="EE86" t="s">
        <v>376</v>
      </c>
      <c r="EF86" t="s">
        <v>376</v>
      </c>
      <c r="EG86" t="s">
        <v>376</v>
      </c>
      <c r="EH86" t="s">
        <v>974</v>
      </c>
      <c r="EI86" t="s">
        <v>382</v>
      </c>
      <c r="EJ86" s="8">
        <v>2019</v>
      </c>
      <c r="EK86" t="s">
        <v>393</v>
      </c>
      <c r="EL86" t="s">
        <v>385</v>
      </c>
      <c r="EM86" t="s">
        <v>457</v>
      </c>
      <c r="EN86" t="s">
        <v>393</v>
      </c>
      <c r="EO86" t="s">
        <v>376</v>
      </c>
      <c r="EP86" t="s">
        <v>393</v>
      </c>
      <c r="EQ86" t="s">
        <v>393</v>
      </c>
      <c r="ER86" t="s">
        <v>393</v>
      </c>
      <c r="ES86" t="s">
        <v>376</v>
      </c>
      <c r="ET86" t="s">
        <v>376</v>
      </c>
      <c r="EU86" t="s">
        <v>393</v>
      </c>
      <c r="EV86" t="s">
        <v>393</v>
      </c>
      <c r="EW86" t="s">
        <v>401</v>
      </c>
      <c r="EX86" t="s">
        <v>975</v>
      </c>
      <c r="EY86" t="s">
        <v>787</v>
      </c>
      <c r="EZ86">
        <v>2018</v>
      </c>
      <c r="FA86" t="s">
        <v>393</v>
      </c>
      <c r="FB86" t="s">
        <v>385</v>
      </c>
      <c r="FC86" t="s">
        <v>538</v>
      </c>
      <c r="FD86" t="s">
        <v>393</v>
      </c>
      <c r="FE86" t="s">
        <v>393</v>
      </c>
      <c r="FF86" t="s">
        <v>393</v>
      </c>
      <c r="FG86" t="s">
        <v>393</v>
      </c>
      <c r="FH86" t="s">
        <v>376</v>
      </c>
      <c r="FI86" t="s">
        <v>393</v>
      </c>
      <c r="FJ86" t="s">
        <v>393</v>
      </c>
      <c r="FK86" t="s">
        <v>393</v>
      </c>
      <c r="FL86" t="s">
        <v>393</v>
      </c>
      <c r="FM86" t="s">
        <v>401</v>
      </c>
      <c r="FN86" t="s">
        <v>976</v>
      </c>
      <c r="FO86" t="s">
        <v>787</v>
      </c>
      <c r="FP86">
        <v>2019</v>
      </c>
      <c r="FQ86" t="s">
        <v>393</v>
      </c>
      <c r="FR86" t="s">
        <v>385</v>
      </c>
      <c r="FS86" t="s">
        <v>538</v>
      </c>
      <c r="FT86" t="s">
        <v>393</v>
      </c>
      <c r="FU86" t="s">
        <v>393</v>
      </c>
      <c r="FV86" t="s">
        <v>393</v>
      </c>
      <c r="FW86" t="s">
        <v>393</v>
      </c>
      <c r="FX86" t="s">
        <v>376</v>
      </c>
      <c r="FY86" t="s">
        <v>393</v>
      </c>
      <c r="FZ86" t="s">
        <v>393</v>
      </c>
      <c r="GA86" t="s">
        <v>393</v>
      </c>
      <c r="GB86" t="s">
        <v>393</v>
      </c>
      <c r="GC86" t="s">
        <v>401</v>
      </c>
      <c r="GD86" t="s">
        <v>977</v>
      </c>
      <c r="GE86" t="s">
        <v>787</v>
      </c>
      <c r="GF86">
        <v>2019</v>
      </c>
      <c r="GG86" t="s">
        <v>393</v>
      </c>
      <c r="GH86" t="s">
        <v>385</v>
      </c>
      <c r="GI86" t="s">
        <v>538</v>
      </c>
      <c r="GJ86" t="s">
        <v>393</v>
      </c>
      <c r="GK86" t="s">
        <v>393</v>
      </c>
      <c r="GL86" t="s">
        <v>393</v>
      </c>
      <c r="GM86" t="s">
        <v>393</v>
      </c>
      <c r="GN86" t="s">
        <v>376</v>
      </c>
      <c r="GO86" t="s">
        <v>393</v>
      </c>
      <c r="GP86" t="s">
        <v>393</v>
      </c>
      <c r="GQ86" t="s">
        <v>393</v>
      </c>
      <c r="GR86" t="s">
        <v>393</v>
      </c>
      <c r="GS86" t="s">
        <v>401</v>
      </c>
      <c r="JF86" s="8">
        <f>AVERAGE(Tabla2[[#This Row],[Año]])</f>
        <v>2019</v>
      </c>
      <c r="JG86" s="34">
        <f>AVERAGE(Tabla2[[#This Row],[Año 2]],Tabla2[[#This Row],[Año 3]],Tabla2[[#This Row],[Año 4]])</f>
        <v>2018.6666666666667</v>
      </c>
      <c r="JH86" s="8">
        <v>4</v>
      </c>
    </row>
    <row r="87" spans="1:268" x14ac:dyDescent="0.35">
      <c r="A87" s="33">
        <v>74</v>
      </c>
      <c r="B87" t="s">
        <v>351</v>
      </c>
      <c r="C87" t="s">
        <v>360</v>
      </c>
      <c r="D87">
        <v>109460689</v>
      </c>
      <c r="E87" t="s">
        <v>376</v>
      </c>
      <c r="F87" t="s">
        <v>376</v>
      </c>
      <c r="G87" t="s">
        <v>978</v>
      </c>
      <c r="H87" t="s">
        <v>840</v>
      </c>
      <c r="I87" t="s">
        <v>840</v>
      </c>
      <c r="J87" t="s">
        <v>779</v>
      </c>
      <c r="K87" t="s">
        <v>871</v>
      </c>
      <c r="L87" t="s">
        <v>376</v>
      </c>
      <c r="M87" t="s">
        <v>751</v>
      </c>
      <c r="N87" t="s">
        <v>979</v>
      </c>
      <c r="O87" t="s">
        <v>980</v>
      </c>
      <c r="P87">
        <v>83373736</v>
      </c>
      <c r="Q87" s="30" t="s">
        <v>981</v>
      </c>
      <c r="R87" t="s">
        <v>393</v>
      </c>
      <c r="S87" t="s">
        <v>393</v>
      </c>
      <c r="T87" t="s">
        <v>376</v>
      </c>
      <c r="U87" t="s">
        <v>755</v>
      </c>
      <c r="V87" t="s">
        <v>755</v>
      </c>
      <c r="W87" t="s">
        <v>376</v>
      </c>
      <c r="X87" t="s">
        <v>755</v>
      </c>
      <c r="Y87" t="s">
        <v>393</v>
      </c>
      <c r="Z87" t="s">
        <v>393</v>
      </c>
      <c r="AA87" t="s">
        <v>393</v>
      </c>
      <c r="AB87" t="s">
        <v>376</v>
      </c>
      <c r="AC87" t="s">
        <v>393</v>
      </c>
      <c r="AD87" t="s">
        <v>393</v>
      </c>
      <c r="AE87" t="s">
        <v>393</v>
      </c>
      <c r="AF87" t="s">
        <v>393</v>
      </c>
      <c r="AG87" t="s">
        <v>393</v>
      </c>
      <c r="AH87" t="s">
        <v>393</v>
      </c>
      <c r="AI87" t="s">
        <v>393</v>
      </c>
      <c r="AJ87" t="s">
        <v>393</v>
      </c>
      <c r="AK87" s="49" t="s">
        <v>376</v>
      </c>
      <c r="AL87">
        <v>20</v>
      </c>
      <c r="AM87" t="s">
        <v>378</v>
      </c>
      <c r="AN87" t="s">
        <v>393</v>
      </c>
      <c r="AO87" t="s">
        <v>393</v>
      </c>
      <c r="AP87" t="s">
        <v>376</v>
      </c>
      <c r="AQ87" t="s">
        <v>376</v>
      </c>
      <c r="AR87" t="s">
        <v>376</v>
      </c>
      <c r="AS87" t="s">
        <v>376</v>
      </c>
      <c r="AT87" t="s">
        <v>376</v>
      </c>
      <c r="AU87" t="s">
        <v>376</v>
      </c>
      <c r="AV87" t="s">
        <v>376</v>
      </c>
      <c r="AW87" t="s">
        <v>376</v>
      </c>
      <c r="AX87" t="s">
        <v>376</v>
      </c>
      <c r="AY87" t="s">
        <v>376</v>
      </c>
      <c r="AZ87" t="s">
        <v>376</v>
      </c>
      <c r="BA87" t="s">
        <v>376</v>
      </c>
      <c r="BB87" t="s">
        <v>376</v>
      </c>
      <c r="BC87" t="s">
        <v>376</v>
      </c>
      <c r="BD87" t="s">
        <v>376</v>
      </c>
      <c r="BE87" t="s">
        <v>376</v>
      </c>
      <c r="BF87" t="s">
        <v>376</v>
      </c>
      <c r="BG87" t="s">
        <v>376</v>
      </c>
      <c r="BH87" t="s">
        <v>376</v>
      </c>
      <c r="BI87" t="s">
        <v>376</v>
      </c>
      <c r="BJ87" t="s">
        <v>376</v>
      </c>
      <c r="BK87" t="s">
        <v>376</v>
      </c>
      <c r="BL87" t="s">
        <v>376</v>
      </c>
      <c r="BM87" t="s">
        <v>376</v>
      </c>
      <c r="BN87" t="s">
        <v>376</v>
      </c>
      <c r="BO87" t="s">
        <v>376</v>
      </c>
      <c r="BP87" t="s">
        <v>376</v>
      </c>
      <c r="BQ87" t="s">
        <v>376</v>
      </c>
      <c r="BR87" t="s">
        <v>376</v>
      </c>
      <c r="BS87" t="s">
        <v>376</v>
      </c>
      <c r="BT87" t="s">
        <v>376</v>
      </c>
      <c r="BU87" t="s">
        <v>376</v>
      </c>
      <c r="BV87" t="s">
        <v>376</v>
      </c>
      <c r="BW87" t="s">
        <v>376</v>
      </c>
      <c r="BX87" t="s">
        <v>376</v>
      </c>
      <c r="BY87" t="s">
        <v>376</v>
      </c>
      <c r="BZ87" t="s">
        <v>376</v>
      </c>
      <c r="CA87" t="s">
        <v>376</v>
      </c>
      <c r="CB87" t="s">
        <v>376</v>
      </c>
      <c r="CC87" t="s">
        <v>376</v>
      </c>
      <c r="CD87" t="s">
        <v>376</v>
      </c>
      <c r="CE87" t="s">
        <v>376</v>
      </c>
      <c r="CF87" t="s">
        <v>376</v>
      </c>
      <c r="CG87" t="s">
        <v>376</v>
      </c>
      <c r="CH87" t="s">
        <v>376</v>
      </c>
      <c r="CI87" t="s">
        <v>376</v>
      </c>
      <c r="CJ87" t="s">
        <v>376</v>
      </c>
      <c r="CK87" t="s">
        <v>376</v>
      </c>
      <c r="CL87" t="s">
        <v>376</v>
      </c>
      <c r="CM87" t="s">
        <v>376</v>
      </c>
      <c r="CN87" t="s">
        <v>376</v>
      </c>
      <c r="CO87" t="s">
        <v>376</v>
      </c>
      <c r="CP87" t="s">
        <v>376</v>
      </c>
      <c r="CQ87" t="s">
        <v>376</v>
      </c>
      <c r="CR87" t="s">
        <v>376</v>
      </c>
      <c r="CS87" t="s">
        <v>376</v>
      </c>
      <c r="CT87" t="s">
        <v>376</v>
      </c>
      <c r="CU87" t="s">
        <v>376</v>
      </c>
      <c r="CV87" t="s">
        <v>376</v>
      </c>
      <c r="CW87" t="s">
        <v>376</v>
      </c>
      <c r="CX87" t="s">
        <v>376</v>
      </c>
      <c r="CY87" t="s">
        <v>376</v>
      </c>
      <c r="CZ87" t="s">
        <v>376</v>
      </c>
      <c r="DA87" t="s">
        <v>376</v>
      </c>
      <c r="DB87" t="s">
        <v>376</v>
      </c>
      <c r="DC87" t="s">
        <v>376</v>
      </c>
      <c r="DD87" t="s">
        <v>376</v>
      </c>
      <c r="DE87" t="s">
        <v>376</v>
      </c>
      <c r="DF87" t="s">
        <v>376</v>
      </c>
      <c r="DG87" t="s">
        <v>376</v>
      </c>
      <c r="DH87" t="s">
        <v>376</v>
      </c>
      <c r="DI87" t="s">
        <v>376</v>
      </c>
      <c r="DJ87" t="s">
        <v>376</v>
      </c>
      <c r="DK87" t="s">
        <v>376</v>
      </c>
      <c r="DL87" t="s">
        <v>376</v>
      </c>
      <c r="DM87" t="s">
        <v>376</v>
      </c>
      <c r="DN87" t="s">
        <v>376</v>
      </c>
      <c r="DO87" t="s">
        <v>376</v>
      </c>
      <c r="DP87" t="s">
        <v>376</v>
      </c>
      <c r="DQ87" t="s">
        <v>376</v>
      </c>
      <c r="DR87" t="s">
        <v>376</v>
      </c>
      <c r="DS87" t="s">
        <v>376</v>
      </c>
      <c r="DT87" t="s">
        <v>376</v>
      </c>
      <c r="DU87" t="s">
        <v>376</v>
      </c>
      <c r="DV87" t="s">
        <v>376</v>
      </c>
      <c r="DW87" t="s">
        <v>376</v>
      </c>
      <c r="DX87" t="s">
        <v>376</v>
      </c>
      <c r="DY87" t="s">
        <v>376</v>
      </c>
      <c r="DZ87" t="s">
        <v>376</v>
      </c>
      <c r="EA87" t="s">
        <v>376</v>
      </c>
      <c r="EB87" t="s">
        <v>376</v>
      </c>
      <c r="EC87" t="s">
        <v>376</v>
      </c>
      <c r="ED87" t="s">
        <v>376</v>
      </c>
      <c r="EE87" t="s">
        <v>376</v>
      </c>
      <c r="EF87" t="s">
        <v>376</v>
      </c>
      <c r="EG87" t="s">
        <v>376</v>
      </c>
      <c r="EH87" t="s">
        <v>982</v>
      </c>
      <c r="EI87" t="s">
        <v>787</v>
      </c>
      <c r="EJ87" s="8">
        <v>2013</v>
      </c>
      <c r="EK87" t="s">
        <v>393</v>
      </c>
      <c r="EL87" t="s">
        <v>532</v>
      </c>
      <c r="EM87" t="s">
        <v>533</v>
      </c>
      <c r="EN87" t="s">
        <v>393</v>
      </c>
      <c r="EO87" t="s">
        <v>393</v>
      </c>
      <c r="EP87" t="s">
        <v>393</v>
      </c>
      <c r="EQ87" t="s">
        <v>393</v>
      </c>
      <c r="ER87" t="s">
        <v>376</v>
      </c>
      <c r="ES87" t="s">
        <v>393</v>
      </c>
      <c r="ET87" t="s">
        <v>393</v>
      </c>
      <c r="EU87" t="s">
        <v>393</v>
      </c>
      <c r="EV87" t="s">
        <v>393</v>
      </c>
      <c r="EW87" t="s">
        <v>401</v>
      </c>
      <c r="EX87" t="s">
        <v>983</v>
      </c>
      <c r="EY87" t="s">
        <v>787</v>
      </c>
      <c r="EZ87">
        <v>2013</v>
      </c>
      <c r="FA87" t="s">
        <v>393</v>
      </c>
      <c r="FB87" t="s">
        <v>532</v>
      </c>
      <c r="FC87" t="s">
        <v>533</v>
      </c>
      <c r="FD87" t="s">
        <v>393</v>
      </c>
      <c r="FE87" t="s">
        <v>393</v>
      </c>
      <c r="FF87" t="s">
        <v>393</v>
      </c>
      <c r="FG87" t="s">
        <v>393</v>
      </c>
      <c r="FH87" t="s">
        <v>376</v>
      </c>
      <c r="FI87" t="s">
        <v>393</v>
      </c>
      <c r="FJ87" t="s">
        <v>393</v>
      </c>
      <c r="FK87" t="s">
        <v>393</v>
      </c>
      <c r="FL87" t="s">
        <v>393</v>
      </c>
      <c r="FM87" t="s">
        <v>401</v>
      </c>
      <c r="FN87" t="s">
        <v>984</v>
      </c>
      <c r="FO87" t="s">
        <v>787</v>
      </c>
      <c r="FP87">
        <v>2015</v>
      </c>
      <c r="FQ87" t="s">
        <v>393</v>
      </c>
      <c r="FR87" t="s">
        <v>458</v>
      </c>
      <c r="FS87" t="s">
        <v>861</v>
      </c>
      <c r="FT87" t="s">
        <v>393</v>
      </c>
      <c r="FU87" t="s">
        <v>393</v>
      </c>
      <c r="FV87" t="s">
        <v>393</v>
      </c>
      <c r="FW87" t="s">
        <v>393</v>
      </c>
      <c r="FX87" t="s">
        <v>376</v>
      </c>
      <c r="FY87" t="s">
        <v>393</v>
      </c>
      <c r="FZ87" t="s">
        <v>393</v>
      </c>
      <c r="GA87" t="s">
        <v>393</v>
      </c>
      <c r="GB87" t="s">
        <v>393</v>
      </c>
      <c r="GC87" t="s">
        <v>401</v>
      </c>
      <c r="GD87" t="s">
        <v>985</v>
      </c>
      <c r="GE87" t="s">
        <v>787</v>
      </c>
      <c r="GF87">
        <v>2013</v>
      </c>
      <c r="GG87" t="s">
        <v>393</v>
      </c>
      <c r="GH87" t="s">
        <v>532</v>
      </c>
      <c r="GI87" t="s">
        <v>533</v>
      </c>
      <c r="GJ87" t="s">
        <v>393</v>
      </c>
      <c r="GK87" t="s">
        <v>393</v>
      </c>
      <c r="GL87" t="s">
        <v>393</v>
      </c>
      <c r="GM87" t="s">
        <v>393</v>
      </c>
      <c r="GN87" t="s">
        <v>376</v>
      </c>
      <c r="GO87" t="s">
        <v>393</v>
      </c>
      <c r="GP87" t="s">
        <v>393</v>
      </c>
      <c r="GQ87" t="s">
        <v>393</v>
      </c>
      <c r="GR87" t="s">
        <v>393</v>
      </c>
      <c r="GS87" t="s">
        <v>401</v>
      </c>
      <c r="JF87" s="8" t="s">
        <v>376</v>
      </c>
      <c r="JG87" s="34">
        <f>AVERAGE(Tabla2[[#This Row],[Año]], Tabla2[[#This Row],[Año 2]],Tabla2[[#This Row],[Año 3]],Tabla2[[#This Row],[Año 4]])</f>
        <v>2013.5</v>
      </c>
      <c r="JH87" s="8">
        <v>4</v>
      </c>
    </row>
    <row r="88" spans="1:268" x14ac:dyDescent="0.35">
      <c r="A88" s="33">
        <v>75</v>
      </c>
      <c r="B88" t="s">
        <v>352</v>
      </c>
      <c r="C88" t="s">
        <v>360</v>
      </c>
      <c r="D88">
        <v>111920176</v>
      </c>
      <c r="E88" t="s">
        <v>376</v>
      </c>
      <c r="F88" t="s">
        <v>376</v>
      </c>
      <c r="G88" t="s">
        <v>772</v>
      </c>
      <c r="H88" t="s">
        <v>750</v>
      </c>
      <c r="I88" t="s">
        <v>376</v>
      </c>
      <c r="J88" t="s">
        <v>376</v>
      </c>
      <c r="K88" t="s">
        <v>376</v>
      </c>
      <c r="L88" t="s">
        <v>376</v>
      </c>
      <c r="M88" t="s">
        <v>986</v>
      </c>
      <c r="N88" t="s">
        <v>376</v>
      </c>
      <c r="O88" t="s">
        <v>987</v>
      </c>
      <c r="P88">
        <v>88223471</v>
      </c>
      <c r="Q88" s="30" t="s">
        <v>988</v>
      </c>
      <c r="R88" t="s">
        <v>393</v>
      </c>
      <c r="S88" t="s">
        <v>393</v>
      </c>
      <c r="T88" t="s">
        <v>376</v>
      </c>
      <c r="U88" t="s">
        <v>755</v>
      </c>
      <c r="V88" t="s">
        <v>755</v>
      </c>
      <c r="W88" t="s">
        <v>376</v>
      </c>
      <c r="X88" t="s">
        <v>755</v>
      </c>
      <c r="Y88" t="s">
        <v>393</v>
      </c>
      <c r="Z88" t="s">
        <v>393</v>
      </c>
      <c r="AA88" t="s">
        <v>393</v>
      </c>
      <c r="AB88" t="s">
        <v>376</v>
      </c>
      <c r="AC88" t="s">
        <v>393</v>
      </c>
      <c r="AD88" t="s">
        <v>393</v>
      </c>
      <c r="AE88" t="s">
        <v>393</v>
      </c>
      <c r="AF88" t="s">
        <v>393</v>
      </c>
      <c r="AG88" t="s">
        <v>393</v>
      </c>
      <c r="AH88" t="s">
        <v>393</v>
      </c>
      <c r="AI88" t="s">
        <v>393</v>
      </c>
      <c r="AJ88" t="s">
        <v>393</v>
      </c>
      <c r="AK88" s="49">
        <v>0.05</v>
      </c>
      <c r="AL88">
        <v>18</v>
      </c>
      <c r="AM88" t="s">
        <v>378</v>
      </c>
      <c r="AN88" t="s">
        <v>378</v>
      </c>
      <c r="AO88" t="s">
        <v>393</v>
      </c>
      <c r="AP88" t="s">
        <v>376</v>
      </c>
      <c r="AQ88" t="s">
        <v>376</v>
      </c>
      <c r="AR88" t="s">
        <v>376</v>
      </c>
      <c r="AS88" t="s">
        <v>376</v>
      </c>
      <c r="AT88" t="s">
        <v>376</v>
      </c>
      <c r="AU88" t="s">
        <v>376</v>
      </c>
      <c r="AV88" t="s">
        <v>376</v>
      </c>
      <c r="AW88" t="s">
        <v>376</v>
      </c>
      <c r="AX88" t="s">
        <v>376</v>
      </c>
      <c r="AY88" t="s">
        <v>376</v>
      </c>
      <c r="AZ88" t="s">
        <v>376</v>
      </c>
      <c r="BA88" t="s">
        <v>376</v>
      </c>
      <c r="BB88" t="s">
        <v>376</v>
      </c>
      <c r="BC88" t="s">
        <v>376</v>
      </c>
      <c r="BD88" t="s">
        <v>376</v>
      </c>
      <c r="BE88" t="s">
        <v>376</v>
      </c>
      <c r="BF88" t="s">
        <v>376</v>
      </c>
      <c r="BG88" t="s">
        <v>376</v>
      </c>
      <c r="BH88" t="s">
        <v>376</v>
      </c>
      <c r="BI88" t="s">
        <v>376</v>
      </c>
      <c r="BJ88" t="s">
        <v>376</v>
      </c>
      <c r="BK88" t="s">
        <v>376</v>
      </c>
      <c r="BL88" t="s">
        <v>376</v>
      </c>
      <c r="BM88" t="s">
        <v>376</v>
      </c>
      <c r="BN88" t="s">
        <v>376</v>
      </c>
      <c r="BO88" t="s">
        <v>376</v>
      </c>
      <c r="BP88" t="s">
        <v>376</v>
      </c>
      <c r="BQ88" t="s">
        <v>376</v>
      </c>
      <c r="BR88" t="s">
        <v>376</v>
      </c>
      <c r="BS88" t="s">
        <v>376</v>
      </c>
      <c r="BT88" t="s">
        <v>376</v>
      </c>
      <c r="BU88" t="s">
        <v>376</v>
      </c>
      <c r="BV88" t="s">
        <v>376</v>
      </c>
      <c r="BW88" t="s">
        <v>376</v>
      </c>
      <c r="BX88" t="s">
        <v>376</v>
      </c>
      <c r="BY88" t="s">
        <v>376</v>
      </c>
      <c r="BZ88" t="s">
        <v>376</v>
      </c>
      <c r="CA88" t="s">
        <v>376</v>
      </c>
      <c r="CB88" t="s">
        <v>376</v>
      </c>
      <c r="CC88" t="s">
        <v>376</v>
      </c>
      <c r="CD88" t="s">
        <v>376</v>
      </c>
      <c r="CE88" t="s">
        <v>376</v>
      </c>
      <c r="CF88" t="s">
        <v>376</v>
      </c>
      <c r="CG88" t="s">
        <v>376</v>
      </c>
      <c r="CH88" t="s">
        <v>376</v>
      </c>
      <c r="CI88" t="s">
        <v>376</v>
      </c>
      <c r="CJ88" t="s">
        <v>376</v>
      </c>
      <c r="CK88" t="s">
        <v>376</v>
      </c>
      <c r="CL88" t="s">
        <v>376</v>
      </c>
      <c r="CM88" t="s">
        <v>376</v>
      </c>
      <c r="CN88" t="s">
        <v>376</v>
      </c>
      <c r="CO88" t="s">
        <v>376</v>
      </c>
      <c r="CP88" t="s">
        <v>376</v>
      </c>
      <c r="CQ88" t="s">
        <v>376</v>
      </c>
      <c r="CR88" t="s">
        <v>376</v>
      </c>
      <c r="CS88" t="s">
        <v>376</v>
      </c>
      <c r="CT88" t="s">
        <v>376</v>
      </c>
      <c r="CU88" t="s">
        <v>376</v>
      </c>
      <c r="CV88" t="s">
        <v>376</v>
      </c>
      <c r="CW88" t="s">
        <v>376</v>
      </c>
      <c r="CX88" t="s">
        <v>376</v>
      </c>
      <c r="CY88" t="s">
        <v>376</v>
      </c>
      <c r="CZ88" t="s">
        <v>376</v>
      </c>
      <c r="DA88" t="s">
        <v>376</v>
      </c>
      <c r="DB88" t="s">
        <v>376</v>
      </c>
      <c r="DC88" t="s">
        <v>376</v>
      </c>
      <c r="DD88" t="s">
        <v>376</v>
      </c>
      <c r="DE88" t="s">
        <v>376</v>
      </c>
      <c r="DF88" t="s">
        <v>376</v>
      </c>
      <c r="DG88" t="s">
        <v>376</v>
      </c>
      <c r="DH88" t="s">
        <v>376</v>
      </c>
      <c r="DI88" t="s">
        <v>376</v>
      </c>
      <c r="DJ88" t="s">
        <v>376</v>
      </c>
      <c r="DK88" t="s">
        <v>376</v>
      </c>
      <c r="DL88" t="s">
        <v>376</v>
      </c>
      <c r="DM88" t="s">
        <v>376</v>
      </c>
      <c r="DN88" t="s">
        <v>376</v>
      </c>
      <c r="DO88" t="s">
        <v>376</v>
      </c>
      <c r="DP88" t="s">
        <v>376</v>
      </c>
      <c r="DQ88" t="s">
        <v>376</v>
      </c>
      <c r="DR88" t="s">
        <v>376</v>
      </c>
      <c r="DS88" t="s">
        <v>376</v>
      </c>
      <c r="DT88" t="s">
        <v>376</v>
      </c>
      <c r="DU88" t="s">
        <v>376</v>
      </c>
      <c r="DV88" t="s">
        <v>376</v>
      </c>
      <c r="DW88" t="s">
        <v>376</v>
      </c>
      <c r="DX88" t="s">
        <v>376</v>
      </c>
      <c r="DY88" t="s">
        <v>376</v>
      </c>
      <c r="DZ88" t="s">
        <v>376</v>
      </c>
      <c r="EA88" t="s">
        <v>376</v>
      </c>
      <c r="EB88" t="s">
        <v>376</v>
      </c>
      <c r="EC88" t="s">
        <v>376</v>
      </c>
      <c r="ED88" t="s">
        <v>376</v>
      </c>
      <c r="EE88" t="s">
        <v>376</v>
      </c>
      <c r="EF88" t="s">
        <v>376</v>
      </c>
      <c r="EG88" t="s">
        <v>376</v>
      </c>
      <c r="EH88" t="s">
        <v>989</v>
      </c>
      <c r="EI88" t="s">
        <v>382</v>
      </c>
      <c r="EJ88" s="8">
        <v>2017</v>
      </c>
      <c r="EK88" t="s">
        <v>393</v>
      </c>
      <c r="EL88" t="s">
        <v>385</v>
      </c>
      <c r="EM88" t="s">
        <v>457</v>
      </c>
      <c r="EN88" t="s">
        <v>393</v>
      </c>
      <c r="EO88" t="s">
        <v>376</v>
      </c>
      <c r="EP88" t="s">
        <v>393</v>
      </c>
      <c r="EQ88" t="s">
        <v>393</v>
      </c>
      <c r="ER88" t="s">
        <v>393</v>
      </c>
      <c r="ES88" t="s">
        <v>376</v>
      </c>
      <c r="ET88" t="s">
        <v>376</v>
      </c>
      <c r="EU88" t="s">
        <v>393</v>
      </c>
      <c r="EV88" t="s">
        <v>393</v>
      </c>
      <c r="EW88" t="s">
        <v>401</v>
      </c>
      <c r="EX88" t="s">
        <v>376</v>
      </c>
      <c r="EY88" t="s">
        <v>376</v>
      </c>
      <c r="EZ88" t="s">
        <v>376</v>
      </c>
      <c r="FA88" t="s">
        <v>376</v>
      </c>
      <c r="FB88" t="s">
        <v>376</v>
      </c>
      <c r="FC88" t="s">
        <v>376</v>
      </c>
      <c r="FD88" t="s">
        <v>376</v>
      </c>
      <c r="FE88" t="s">
        <v>376</v>
      </c>
      <c r="FF88" t="s">
        <v>376</v>
      </c>
      <c r="FG88" t="s">
        <v>376</v>
      </c>
      <c r="FH88" t="s">
        <v>376</v>
      </c>
      <c r="FI88" t="s">
        <v>376</v>
      </c>
      <c r="FJ88" t="s">
        <v>376</v>
      </c>
      <c r="FK88" t="s">
        <v>376</v>
      </c>
      <c r="FL88" t="s">
        <v>376</v>
      </c>
      <c r="FM88" t="s">
        <v>376</v>
      </c>
      <c r="FN88" t="s">
        <v>376</v>
      </c>
      <c r="FO88" t="s">
        <v>376</v>
      </c>
      <c r="FP88" t="s">
        <v>376</v>
      </c>
      <c r="FQ88" t="s">
        <v>376</v>
      </c>
      <c r="FR88" t="s">
        <v>376</v>
      </c>
      <c r="FS88" t="s">
        <v>376</v>
      </c>
      <c r="FT88" t="s">
        <v>376</v>
      </c>
      <c r="FU88" t="s">
        <v>376</v>
      </c>
      <c r="FV88" t="s">
        <v>376</v>
      </c>
      <c r="FW88" t="s">
        <v>376</v>
      </c>
      <c r="FX88" t="s">
        <v>376</v>
      </c>
      <c r="FY88" t="s">
        <v>376</v>
      </c>
      <c r="FZ88" t="s">
        <v>376</v>
      </c>
      <c r="GA88" t="s">
        <v>376</v>
      </c>
      <c r="GB88" t="s">
        <v>376</v>
      </c>
      <c r="GC88" t="s">
        <v>376</v>
      </c>
      <c r="GD88" t="s">
        <v>376</v>
      </c>
      <c r="GE88" t="s">
        <v>376</v>
      </c>
      <c r="GF88" t="s">
        <v>376</v>
      </c>
      <c r="GG88" t="s">
        <v>376</v>
      </c>
      <c r="GH88" t="s">
        <v>376</v>
      </c>
      <c r="GI88" t="s">
        <v>376</v>
      </c>
      <c r="GJ88" t="s">
        <v>376</v>
      </c>
      <c r="GK88" t="s">
        <v>376</v>
      </c>
      <c r="GL88" t="s">
        <v>376</v>
      </c>
      <c r="GM88" t="s">
        <v>376</v>
      </c>
      <c r="GN88" t="s">
        <v>376</v>
      </c>
      <c r="GO88" t="s">
        <v>376</v>
      </c>
      <c r="GP88" t="s">
        <v>376</v>
      </c>
      <c r="GQ88" t="s">
        <v>376</v>
      </c>
      <c r="GR88" t="s">
        <v>376</v>
      </c>
      <c r="GS88" t="s">
        <v>376</v>
      </c>
      <c r="JF88" s="8">
        <f>AVERAGE(Tabla2[[#This Row],[Año]])</f>
        <v>2017</v>
      </c>
      <c r="JG88" s="8" t="s">
        <v>376</v>
      </c>
      <c r="JH88" s="8">
        <v>1</v>
      </c>
    </row>
    <row r="89" spans="1:268" x14ac:dyDescent="0.35">
      <c r="A89" s="36">
        <v>76</v>
      </c>
      <c r="B89" s="28" t="s">
        <v>353</v>
      </c>
      <c r="C89" t="s">
        <v>360</v>
      </c>
      <c r="D89">
        <v>303900767</v>
      </c>
      <c r="E89" t="s">
        <v>376</v>
      </c>
      <c r="F89" t="s">
        <v>376</v>
      </c>
      <c r="G89" t="s">
        <v>808</v>
      </c>
      <c r="H89" t="s">
        <v>750</v>
      </c>
      <c r="I89" s="31" t="s">
        <v>401</v>
      </c>
      <c r="J89" t="s">
        <v>376</v>
      </c>
      <c r="K89" t="s">
        <v>376</v>
      </c>
      <c r="L89" t="s">
        <v>376</v>
      </c>
      <c r="M89" t="s">
        <v>751</v>
      </c>
      <c r="N89" t="s">
        <v>990</v>
      </c>
      <c r="O89" t="s">
        <v>991</v>
      </c>
      <c r="P89">
        <v>83095980</v>
      </c>
      <c r="Q89" s="30" t="s">
        <v>992</v>
      </c>
      <c r="R89" t="s">
        <v>393</v>
      </c>
      <c r="S89" t="s">
        <v>393</v>
      </c>
      <c r="T89" t="s">
        <v>376</v>
      </c>
      <c r="U89" s="48" t="s">
        <v>407</v>
      </c>
      <c r="V89" t="s">
        <v>755</v>
      </c>
      <c r="W89" t="s">
        <v>376</v>
      </c>
      <c r="X89" t="s">
        <v>755</v>
      </c>
      <c r="Y89" t="s">
        <v>393</v>
      </c>
      <c r="Z89" t="s">
        <v>393</v>
      </c>
      <c r="AA89" t="s">
        <v>393</v>
      </c>
      <c r="AB89" t="s">
        <v>376</v>
      </c>
      <c r="AC89" t="s">
        <v>393</v>
      </c>
      <c r="AD89" s="28" t="s">
        <v>378</v>
      </c>
      <c r="AE89" t="s">
        <v>393</v>
      </c>
      <c r="AF89" t="s">
        <v>393</v>
      </c>
      <c r="AG89" t="s">
        <v>393</v>
      </c>
      <c r="AH89" t="s">
        <v>393</v>
      </c>
      <c r="AI89" t="s">
        <v>393</v>
      </c>
      <c r="AJ89" t="s">
        <v>393</v>
      </c>
      <c r="AK89" s="49">
        <v>0.05</v>
      </c>
      <c r="AL89">
        <v>20</v>
      </c>
      <c r="AM89" t="s">
        <v>378</v>
      </c>
      <c r="AN89" t="s">
        <v>378</v>
      </c>
      <c r="AO89" t="s">
        <v>393</v>
      </c>
      <c r="AP89" t="s">
        <v>376</v>
      </c>
      <c r="AQ89" t="s">
        <v>376</v>
      </c>
      <c r="AR89" t="s">
        <v>376</v>
      </c>
      <c r="AS89" t="s">
        <v>376</v>
      </c>
      <c r="AT89" t="s">
        <v>376</v>
      </c>
      <c r="AU89" t="s">
        <v>376</v>
      </c>
      <c r="AV89" t="s">
        <v>376</v>
      </c>
      <c r="AW89" t="s">
        <v>376</v>
      </c>
      <c r="AX89" t="s">
        <v>376</v>
      </c>
      <c r="AY89" t="s">
        <v>376</v>
      </c>
      <c r="AZ89" t="s">
        <v>376</v>
      </c>
      <c r="BA89" t="s">
        <v>376</v>
      </c>
      <c r="BB89" t="s">
        <v>376</v>
      </c>
      <c r="BC89" t="s">
        <v>376</v>
      </c>
      <c r="BD89" t="s">
        <v>376</v>
      </c>
      <c r="BE89" t="s">
        <v>376</v>
      </c>
      <c r="BF89" t="s">
        <v>376</v>
      </c>
      <c r="BG89" t="s">
        <v>376</v>
      </c>
      <c r="BH89" t="s">
        <v>376</v>
      </c>
      <c r="BI89" t="s">
        <v>376</v>
      </c>
      <c r="BJ89" t="s">
        <v>376</v>
      </c>
      <c r="BK89" t="s">
        <v>376</v>
      </c>
      <c r="BL89" t="s">
        <v>376</v>
      </c>
      <c r="BM89" t="s">
        <v>376</v>
      </c>
      <c r="BN89" t="s">
        <v>376</v>
      </c>
      <c r="BO89" t="s">
        <v>376</v>
      </c>
      <c r="BP89" t="s">
        <v>376</v>
      </c>
      <c r="BQ89" t="s">
        <v>376</v>
      </c>
      <c r="BR89" t="s">
        <v>376</v>
      </c>
      <c r="BS89" t="s">
        <v>376</v>
      </c>
      <c r="BT89" t="s">
        <v>376</v>
      </c>
      <c r="BU89" t="s">
        <v>376</v>
      </c>
      <c r="BV89" t="s">
        <v>376</v>
      </c>
      <c r="BW89" t="s">
        <v>376</v>
      </c>
      <c r="BX89" t="s">
        <v>376</v>
      </c>
      <c r="BY89" t="s">
        <v>376</v>
      </c>
      <c r="BZ89" t="s">
        <v>376</v>
      </c>
      <c r="CA89" t="s">
        <v>376</v>
      </c>
      <c r="CB89" t="s">
        <v>376</v>
      </c>
      <c r="CC89" t="s">
        <v>376</v>
      </c>
      <c r="CD89" t="s">
        <v>376</v>
      </c>
      <c r="CE89" t="s">
        <v>376</v>
      </c>
      <c r="CF89" t="s">
        <v>376</v>
      </c>
      <c r="CG89" t="s">
        <v>376</v>
      </c>
      <c r="CH89" t="s">
        <v>376</v>
      </c>
      <c r="CI89" t="s">
        <v>376</v>
      </c>
      <c r="CJ89" t="s">
        <v>376</v>
      </c>
      <c r="CK89" t="s">
        <v>376</v>
      </c>
      <c r="CL89" t="s">
        <v>376</v>
      </c>
      <c r="CM89" t="s">
        <v>376</v>
      </c>
      <c r="CN89" t="s">
        <v>376</v>
      </c>
      <c r="CO89" t="s">
        <v>376</v>
      </c>
      <c r="CP89" t="s">
        <v>376</v>
      </c>
      <c r="CQ89" t="s">
        <v>376</v>
      </c>
      <c r="CR89" t="s">
        <v>376</v>
      </c>
      <c r="CS89" t="s">
        <v>376</v>
      </c>
      <c r="CT89" t="s">
        <v>376</v>
      </c>
      <c r="CU89" t="s">
        <v>376</v>
      </c>
      <c r="CV89" t="s">
        <v>376</v>
      </c>
      <c r="CW89" t="s">
        <v>376</v>
      </c>
      <c r="CX89" t="s">
        <v>376</v>
      </c>
      <c r="CY89" t="s">
        <v>376</v>
      </c>
      <c r="CZ89" t="s">
        <v>376</v>
      </c>
      <c r="DA89" t="s">
        <v>376</v>
      </c>
      <c r="DB89" t="s">
        <v>376</v>
      </c>
      <c r="DC89" t="s">
        <v>376</v>
      </c>
      <c r="DD89" t="s">
        <v>376</v>
      </c>
      <c r="DE89" t="s">
        <v>376</v>
      </c>
      <c r="DF89" t="s">
        <v>376</v>
      </c>
      <c r="DG89" t="s">
        <v>376</v>
      </c>
      <c r="DH89" t="s">
        <v>376</v>
      </c>
      <c r="DI89" t="s">
        <v>376</v>
      </c>
      <c r="DJ89" t="s">
        <v>376</v>
      </c>
      <c r="DK89" t="s">
        <v>376</v>
      </c>
      <c r="DL89" t="s">
        <v>376</v>
      </c>
      <c r="DM89" t="s">
        <v>376</v>
      </c>
      <c r="DN89" t="s">
        <v>376</v>
      </c>
      <c r="DO89" t="s">
        <v>376</v>
      </c>
      <c r="DP89" t="s">
        <v>376</v>
      </c>
      <c r="DQ89" t="s">
        <v>376</v>
      </c>
      <c r="DR89" t="s">
        <v>376</v>
      </c>
      <c r="DS89" t="s">
        <v>376</v>
      </c>
      <c r="DT89" t="s">
        <v>376</v>
      </c>
      <c r="DU89" t="s">
        <v>376</v>
      </c>
      <c r="DV89" t="s">
        <v>376</v>
      </c>
      <c r="DW89" t="s">
        <v>376</v>
      </c>
      <c r="DX89" t="s">
        <v>376</v>
      </c>
      <c r="DY89" t="s">
        <v>376</v>
      </c>
      <c r="DZ89" t="s">
        <v>376</v>
      </c>
      <c r="EA89" t="s">
        <v>376</v>
      </c>
      <c r="EB89" t="s">
        <v>376</v>
      </c>
      <c r="EC89" t="s">
        <v>376</v>
      </c>
      <c r="ED89" t="s">
        <v>376</v>
      </c>
      <c r="EE89" t="s">
        <v>376</v>
      </c>
      <c r="EF89" t="s">
        <v>376</v>
      </c>
      <c r="EG89" t="s">
        <v>376</v>
      </c>
      <c r="EH89" t="s">
        <v>993</v>
      </c>
      <c r="EI89" t="s">
        <v>382</v>
      </c>
      <c r="EJ89" s="8">
        <v>2012</v>
      </c>
      <c r="EK89" t="s">
        <v>393</v>
      </c>
      <c r="EL89" t="s">
        <v>532</v>
      </c>
      <c r="EM89" t="s">
        <v>533</v>
      </c>
      <c r="EN89" t="s">
        <v>393</v>
      </c>
      <c r="EO89" t="s">
        <v>376</v>
      </c>
      <c r="EP89" t="s">
        <v>393</v>
      </c>
      <c r="EQ89" t="s">
        <v>393</v>
      </c>
      <c r="ER89" t="s">
        <v>393</v>
      </c>
      <c r="ES89" t="s">
        <v>376</v>
      </c>
      <c r="ET89" t="s">
        <v>376</v>
      </c>
      <c r="EU89" t="s">
        <v>393</v>
      </c>
      <c r="EV89" t="s">
        <v>393</v>
      </c>
      <c r="EW89" t="s">
        <v>401</v>
      </c>
      <c r="EX89" t="s">
        <v>982</v>
      </c>
      <c r="EY89" t="s">
        <v>787</v>
      </c>
      <c r="EZ89">
        <v>2013</v>
      </c>
      <c r="FA89" t="s">
        <v>393</v>
      </c>
      <c r="FB89" t="s">
        <v>532</v>
      </c>
      <c r="FC89" t="s">
        <v>533</v>
      </c>
      <c r="FD89" t="s">
        <v>393</v>
      </c>
      <c r="FE89" t="s">
        <v>393</v>
      </c>
      <c r="FF89" t="s">
        <v>393</v>
      </c>
      <c r="FG89" t="s">
        <v>393</v>
      </c>
      <c r="FH89" t="s">
        <v>376</v>
      </c>
      <c r="FI89" t="s">
        <v>393</v>
      </c>
      <c r="FJ89" t="s">
        <v>393</v>
      </c>
      <c r="FK89" t="s">
        <v>393</v>
      </c>
      <c r="FL89" t="s">
        <v>393</v>
      </c>
      <c r="FM89" t="s">
        <v>401</v>
      </c>
      <c r="FN89" t="s">
        <v>376</v>
      </c>
      <c r="FO89" t="s">
        <v>376</v>
      </c>
      <c r="FP89" t="s">
        <v>376</v>
      </c>
      <c r="FQ89" t="s">
        <v>376</v>
      </c>
      <c r="FR89" t="s">
        <v>376</v>
      </c>
      <c r="FS89" t="s">
        <v>376</v>
      </c>
      <c r="FT89" t="s">
        <v>376</v>
      </c>
      <c r="FU89" t="s">
        <v>376</v>
      </c>
      <c r="FV89" t="s">
        <v>376</v>
      </c>
      <c r="FW89" t="s">
        <v>376</v>
      </c>
      <c r="FX89" t="s">
        <v>376</v>
      </c>
      <c r="FY89" t="s">
        <v>376</v>
      </c>
      <c r="FZ89" t="s">
        <v>376</v>
      </c>
      <c r="GA89" t="s">
        <v>376</v>
      </c>
      <c r="GB89" t="s">
        <v>376</v>
      </c>
      <c r="GC89" t="s">
        <v>376</v>
      </c>
      <c r="GD89" t="s">
        <v>376</v>
      </c>
      <c r="GE89" t="s">
        <v>376</v>
      </c>
      <c r="GF89" t="s">
        <v>376</v>
      </c>
      <c r="GG89" t="s">
        <v>376</v>
      </c>
      <c r="GH89" t="s">
        <v>376</v>
      </c>
      <c r="GI89" t="s">
        <v>376</v>
      </c>
      <c r="GJ89" t="s">
        <v>376</v>
      </c>
      <c r="GK89" t="s">
        <v>376</v>
      </c>
      <c r="GL89" t="s">
        <v>376</v>
      </c>
      <c r="GM89" t="s">
        <v>376</v>
      </c>
      <c r="GN89" t="s">
        <v>376</v>
      </c>
      <c r="GO89" t="s">
        <v>376</v>
      </c>
      <c r="GP89" t="s">
        <v>376</v>
      </c>
      <c r="GQ89" t="s">
        <v>376</v>
      </c>
      <c r="GR89" t="s">
        <v>376</v>
      </c>
      <c r="GS89" t="s">
        <v>376</v>
      </c>
      <c r="JF89" s="8">
        <f>AVERAGE(Tabla2[[#This Row],[Año]])</f>
        <v>2012</v>
      </c>
      <c r="JG89" s="8">
        <f>AVERAGE(Tabla2[[#This Row],[Año 2]])</f>
        <v>2013</v>
      </c>
      <c r="JH89" s="8">
        <v>2</v>
      </c>
    </row>
    <row r="90" spans="1:268" x14ac:dyDescent="0.35">
      <c r="A90" s="36">
        <v>77</v>
      </c>
      <c r="B90" s="28" t="s">
        <v>354</v>
      </c>
      <c r="C90" t="s">
        <v>360</v>
      </c>
      <c r="D90">
        <v>116670015</v>
      </c>
      <c r="E90" t="s">
        <v>376</v>
      </c>
      <c r="F90" t="s">
        <v>376</v>
      </c>
      <c r="G90" t="s">
        <v>801</v>
      </c>
      <c r="H90" t="s">
        <v>870</v>
      </c>
      <c r="I90" t="s">
        <v>376</v>
      </c>
      <c r="J90" t="s">
        <v>376</v>
      </c>
      <c r="K90" t="s">
        <v>376</v>
      </c>
      <c r="L90" t="s">
        <v>376</v>
      </c>
      <c r="M90" t="s">
        <v>671</v>
      </c>
      <c r="N90" t="s">
        <v>376</v>
      </c>
      <c r="O90" t="s">
        <v>994</v>
      </c>
      <c r="P90">
        <v>85245584</v>
      </c>
      <c r="Q90" s="30" t="s">
        <v>995</v>
      </c>
      <c r="R90" s="28" t="s">
        <v>387</v>
      </c>
      <c r="S90" s="28" t="s">
        <v>387</v>
      </c>
      <c r="T90" t="s">
        <v>376</v>
      </c>
      <c r="U90" s="28" t="s">
        <v>996</v>
      </c>
      <c r="V90" t="s">
        <v>755</v>
      </c>
      <c r="W90" t="s">
        <v>376</v>
      </c>
      <c r="X90" s="28" t="s">
        <v>996</v>
      </c>
      <c r="Y90" t="s">
        <v>393</v>
      </c>
      <c r="Z90" t="s">
        <v>376</v>
      </c>
      <c r="AA90" t="s">
        <v>376</v>
      </c>
      <c r="AB90" t="s">
        <v>376</v>
      </c>
      <c r="AC90" t="s">
        <v>393</v>
      </c>
      <c r="AD90" t="s">
        <v>393</v>
      </c>
      <c r="AE90" t="s">
        <v>393</v>
      </c>
      <c r="AF90" s="28" t="s">
        <v>378</v>
      </c>
      <c r="AG90" s="28" t="s">
        <v>378</v>
      </c>
      <c r="AH90" s="28" t="s">
        <v>378</v>
      </c>
      <c r="AI90" s="28" t="s">
        <v>378</v>
      </c>
      <c r="AJ90" s="28" t="s">
        <v>378</v>
      </c>
      <c r="AK90" s="49" t="s">
        <v>376</v>
      </c>
      <c r="AL90">
        <v>10</v>
      </c>
      <c r="AM90" t="s">
        <v>378</v>
      </c>
      <c r="AN90" t="s">
        <v>378</v>
      </c>
      <c r="AO90" t="s">
        <v>393</v>
      </c>
      <c r="AP90" t="s">
        <v>355</v>
      </c>
      <c r="AQ90">
        <v>107430231</v>
      </c>
      <c r="AR90" s="28" t="s">
        <v>378</v>
      </c>
      <c r="AS90" s="28" t="s">
        <v>378</v>
      </c>
      <c r="AT90" s="28" t="s">
        <v>378</v>
      </c>
      <c r="AU90" t="s">
        <v>393</v>
      </c>
      <c r="AV90" s="28" t="s">
        <v>378</v>
      </c>
      <c r="AW90" t="s">
        <v>376</v>
      </c>
      <c r="AX90" s="28" t="s">
        <v>378</v>
      </c>
      <c r="AY90">
        <v>85245584</v>
      </c>
      <c r="AZ90" s="30" t="s">
        <v>995</v>
      </c>
      <c r="BA90" t="s">
        <v>376</v>
      </c>
      <c r="BB90" t="s">
        <v>376</v>
      </c>
      <c r="BC90" t="s">
        <v>376</v>
      </c>
      <c r="BD90" t="s">
        <v>376</v>
      </c>
      <c r="BE90" t="s">
        <v>376</v>
      </c>
      <c r="BF90" t="s">
        <v>376</v>
      </c>
      <c r="BG90" t="s">
        <v>376</v>
      </c>
      <c r="BH90" t="s">
        <v>376</v>
      </c>
      <c r="BI90" t="s">
        <v>376</v>
      </c>
      <c r="BJ90" t="s">
        <v>376</v>
      </c>
      <c r="BK90" t="s">
        <v>376</v>
      </c>
      <c r="BL90" t="s">
        <v>376</v>
      </c>
      <c r="BM90" t="s">
        <v>376</v>
      </c>
      <c r="BN90" t="s">
        <v>376</v>
      </c>
      <c r="BO90" t="s">
        <v>376</v>
      </c>
      <c r="BP90" t="s">
        <v>376</v>
      </c>
      <c r="BQ90" t="s">
        <v>376</v>
      </c>
      <c r="BR90" t="s">
        <v>376</v>
      </c>
      <c r="BS90" t="s">
        <v>376</v>
      </c>
      <c r="BT90" t="s">
        <v>376</v>
      </c>
      <c r="BU90" t="s">
        <v>376</v>
      </c>
      <c r="BV90" t="s">
        <v>376</v>
      </c>
      <c r="BW90" t="s">
        <v>376</v>
      </c>
      <c r="BX90" t="s">
        <v>376</v>
      </c>
      <c r="BY90" t="s">
        <v>376</v>
      </c>
      <c r="BZ90" t="s">
        <v>376</v>
      </c>
      <c r="CA90" t="s">
        <v>376</v>
      </c>
      <c r="CB90" t="s">
        <v>376</v>
      </c>
      <c r="CC90" t="s">
        <v>376</v>
      </c>
      <c r="CD90" t="s">
        <v>376</v>
      </c>
      <c r="CE90" t="s">
        <v>376</v>
      </c>
      <c r="CF90" t="s">
        <v>376</v>
      </c>
      <c r="CG90" t="s">
        <v>376</v>
      </c>
      <c r="CH90" t="s">
        <v>376</v>
      </c>
      <c r="CI90" t="s">
        <v>376</v>
      </c>
      <c r="CJ90" t="s">
        <v>376</v>
      </c>
      <c r="CK90" t="s">
        <v>376</v>
      </c>
      <c r="CL90" t="s">
        <v>376</v>
      </c>
      <c r="CM90" t="s">
        <v>376</v>
      </c>
      <c r="CN90" t="s">
        <v>376</v>
      </c>
      <c r="CO90" t="s">
        <v>376</v>
      </c>
      <c r="CP90" t="s">
        <v>376</v>
      </c>
      <c r="CQ90" t="s">
        <v>376</v>
      </c>
      <c r="CR90" t="s">
        <v>376</v>
      </c>
      <c r="CS90" t="s">
        <v>376</v>
      </c>
      <c r="CT90" t="s">
        <v>376</v>
      </c>
      <c r="CU90" t="s">
        <v>376</v>
      </c>
      <c r="CV90" t="s">
        <v>376</v>
      </c>
      <c r="CW90" t="s">
        <v>376</v>
      </c>
      <c r="CX90" t="s">
        <v>376</v>
      </c>
      <c r="CY90" t="s">
        <v>376</v>
      </c>
      <c r="CZ90" t="s">
        <v>376</v>
      </c>
      <c r="DA90" t="s">
        <v>376</v>
      </c>
      <c r="DB90" t="s">
        <v>376</v>
      </c>
      <c r="DC90" t="s">
        <v>376</v>
      </c>
      <c r="DD90" t="s">
        <v>376</v>
      </c>
      <c r="DE90" t="s">
        <v>376</v>
      </c>
      <c r="DF90" t="s">
        <v>376</v>
      </c>
      <c r="DG90" t="s">
        <v>376</v>
      </c>
      <c r="DH90" t="s">
        <v>376</v>
      </c>
      <c r="DI90" t="s">
        <v>376</v>
      </c>
      <c r="DJ90" t="s">
        <v>376</v>
      </c>
      <c r="DK90" t="s">
        <v>376</v>
      </c>
      <c r="DL90" t="s">
        <v>376</v>
      </c>
      <c r="DM90" t="s">
        <v>376</v>
      </c>
      <c r="DN90" t="s">
        <v>376</v>
      </c>
      <c r="DO90" t="s">
        <v>376</v>
      </c>
      <c r="DP90" t="s">
        <v>376</v>
      </c>
      <c r="DQ90" t="s">
        <v>376</v>
      </c>
      <c r="DR90" t="s">
        <v>376</v>
      </c>
      <c r="DS90" t="s">
        <v>376</v>
      </c>
      <c r="DT90" t="s">
        <v>376</v>
      </c>
      <c r="DU90" t="s">
        <v>376</v>
      </c>
      <c r="DV90" t="s">
        <v>376</v>
      </c>
      <c r="DW90" t="s">
        <v>376</v>
      </c>
      <c r="DX90" t="s">
        <v>376</v>
      </c>
      <c r="DY90" t="s">
        <v>376</v>
      </c>
      <c r="DZ90" t="s">
        <v>376</v>
      </c>
      <c r="EA90" t="s">
        <v>376</v>
      </c>
      <c r="EB90" t="s">
        <v>376</v>
      </c>
      <c r="EC90" t="s">
        <v>376</v>
      </c>
      <c r="ED90" t="s">
        <v>376</v>
      </c>
      <c r="EE90" t="s">
        <v>376</v>
      </c>
      <c r="EF90" t="s">
        <v>376</v>
      </c>
      <c r="EG90" t="s">
        <v>376</v>
      </c>
      <c r="EH90" t="s">
        <v>997</v>
      </c>
      <c r="EI90" t="s">
        <v>787</v>
      </c>
      <c r="EJ90" s="8">
        <v>2009</v>
      </c>
      <c r="EK90" s="28" t="s">
        <v>378</v>
      </c>
      <c r="EL90" t="s">
        <v>385</v>
      </c>
      <c r="EM90" t="s">
        <v>538</v>
      </c>
      <c r="EN90" s="28" t="s">
        <v>378</v>
      </c>
      <c r="EO90" s="28" t="s">
        <v>378</v>
      </c>
      <c r="EP90" s="28" t="s">
        <v>378</v>
      </c>
      <c r="EQ90" s="28" t="s">
        <v>378</v>
      </c>
      <c r="ER90" t="s">
        <v>376</v>
      </c>
      <c r="ES90" s="28" t="s">
        <v>378</v>
      </c>
      <c r="ET90" s="28" t="s">
        <v>378</v>
      </c>
      <c r="EU90" s="28" t="s">
        <v>378</v>
      </c>
      <c r="EV90" t="s">
        <v>393</v>
      </c>
      <c r="EW90" t="s">
        <v>401</v>
      </c>
      <c r="EX90" t="s">
        <v>376</v>
      </c>
      <c r="EY90" t="s">
        <v>376</v>
      </c>
      <c r="EZ90" t="s">
        <v>376</v>
      </c>
      <c r="FA90" t="s">
        <v>376</v>
      </c>
      <c r="FB90" t="s">
        <v>376</v>
      </c>
      <c r="FC90" t="s">
        <v>376</v>
      </c>
      <c r="FD90" t="s">
        <v>376</v>
      </c>
      <c r="FE90" t="s">
        <v>376</v>
      </c>
      <c r="FF90" t="s">
        <v>376</v>
      </c>
      <c r="FG90" t="s">
        <v>376</v>
      </c>
      <c r="FH90" t="s">
        <v>376</v>
      </c>
      <c r="FI90" t="s">
        <v>376</v>
      </c>
      <c r="FJ90" t="s">
        <v>376</v>
      </c>
      <c r="FK90" t="s">
        <v>376</v>
      </c>
      <c r="FL90" t="s">
        <v>376</v>
      </c>
      <c r="FM90" t="s">
        <v>376</v>
      </c>
      <c r="FN90" t="s">
        <v>376</v>
      </c>
      <c r="FO90" t="s">
        <v>376</v>
      </c>
      <c r="FP90" t="s">
        <v>376</v>
      </c>
      <c r="FQ90" t="s">
        <v>376</v>
      </c>
      <c r="FR90" t="s">
        <v>376</v>
      </c>
      <c r="FS90" t="s">
        <v>376</v>
      </c>
      <c r="FT90" t="s">
        <v>376</v>
      </c>
      <c r="FU90" t="s">
        <v>376</v>
      </c>
      <c r="FV90" t="s">
        <v>376</v>
      </c>
      <c r="FW90" t="s">
        <v>376</v>
      </c>
      <c r="FX90" t="s">
        <v>376</v>
      </c>
      <c r="FY90" t="s">
        <v>376</v>
      </c>
      <c r="FZ90" t="s">
        <v>376</v>
      </c>
      <c r="GA90" t="s">
        <v>376</v>
      </c>
      <c r="GB90" t="s">
        <v>376</v>
      </c>
      <c r="GC90" t="s">
        <v>376</v>
      </c>
      <c r="GD90" t="s">
        <v>376</v>
      </c>
      <c r="GE90" t="s">
        <v>376</v>
      </c>
      <c r="GF90" t="s">
        <v>376</v>
      </c>
      <c r="GG90" t="s">
        <v>376</v>
      </c>
      <c r="GH90" t="s">
        <v>376</v>
      </c>
      <c r="GI90" t="s">
        <v>376</v>
      </c>
      <c r="GJ90" t="s">
        <v>376</v>
      </c>
      <c r="GK90" t="s">
        <v>376</v>
      </c>
      <c r="GL90" t="s">
        <v>376</v>
      </c>
      <c r="GM90" t="s">
        <v>376</v>
      </c>
      <c r="GN90" t="s">
        <v>376</v>
      </c>
      <c r="GO90" t="s">
        <v>376</v>
      </c>
      <c r="GP90" t="s">
        <v>376</v>
      </c>
      <c r="GQ90" t="s">
        <v>376</v>
      </c>
      <c r="GR90" t="s">
        <v>376</v>
      </c>
      <c r="GS90" t="s">
        <v>376</v>
      </c>
      <c r="JF90" s="8" t="s">
        <v>376</v>
      </c>
      <c r="JG90" s="8">
        <f>AVERAGE(Tabla2[[#This Row],[Año]])</f>
        <v>2009</v>
      </c>
      <c r="JH90" s="8">
        <v>1</v>
      </c>
    </row>
    <row r="91" spans="1:268" x14ac:dyDescent="0.35">
      <c r="A91" s="36">
        <v>78</v>
      </c>
      <c r="B91" s="28" t="s">
        <v>355</v>
      </c>
      <c r="C91" t="s">
        <v>360</v>
      </c>
      <c r="D91">
        <v>107430231</v>
      </c>
      <c r="E91" t="s">
        <v>376</v>
      </c>
      <c r="F91" t="s">
        <v>376</v>
      </c>
      <c r="G91" t="s">
        <v>801</v>
      </c>
      <c r="H91" t="s">
        <v>750</v>
      </c>
      <c r="I91" t="s">
        <v>376</v>
      </c>
      <c r="J91" t="s">
        <v>376</v>
      </c>
      <c r="K91" t="s">
        <v>376</v>
      </c>
      <c r="L91" t="s">
        <v>376</v>
      </c>
      <c r="M91" s="28" t="s">
        <v>378</v>
      </c>
      <c r="N91" s="28" t="s">
        <v>378</v>
      </c>
      <c r="O91" s="28" t="s">
        <v>378</v>
      </c>
      <c r="P91" t="s">
        <v>998</v>
      </c>
      <c r="Q91" s="30" t="s">
        <v>995</v>
      </c>
      <c r="R91" s="28" t="s">
        <v>387</v>
      </c>
      <c r="S91" s="28" t="s">
        <v>387</v>
      </c>
      <c r="T91" t="s">
        <v>376</v>
      </c>
      <c r="U91" s="28" t="s">
        <v>407</v>
      </c>
      <c r="V91" t="s">
        <v>755</v>
      </c>
      <c r="W91" t="s">
        <v>376</v>
      </c>
      <c r="X91" s="28" t="s">
        <v>407</v>
      </c>
      <c r="Y91" s="28" t="s">
        <v>378</v>
      </c>
      <c r="Z91" s="28" t="s">
        <v>378</v>
      </c>
      <c r="AA91" s="28" t="s">
        <v>378</v>
      </c>
      <c r="AB91" t="s">
        <v>376</v>
      </c>
      <c r="AC91" s="28" t="s">
        <v>378</v>
      </c>
      <c r="AD91" s="28" t="s">
        <v>378</v>
      </c>
      <c r="AE91" s="28" t="s">
        <v>378</v>
      </c>
      <c r="AF91" s="28" t="s">
        <v>378</v>
      </c>
      <c r="AG91" s="28" t="s">
        <v>378</v>
      </c>
      <c r="AH91" s="28" t="s">
        <v>378</v>
      </c>
      <c r="AI91" s="28" t="s">
        <v>378</v>
      </c>
      <c r="AJ91" s="28" t="s">
        <v>378</v>
      </c>
      <c r="AK91" s="53" t="s">
        <v>378</v>
      </c>
      <c r="AL91">
        <v>10</v>
      </c>
      <c r="AM91" t="s">
        <v>378</v>
      </c>
      <c r="AN91" t="s">
        <v>378</v>
      </c>
      <c r="AO91" s="28" t="s">
        <v>378</v>
      </c>
      <c r="AP91" t="s">
        <v>376</v>
      </c>
      <c r="AQ91" t="s">
        <v>376</v>
      </c>
      <c r="AR91" t="s">
        <v>376</v>
      </c>
      <c r="AS91" t="s">
        <v>376</v>
      </c>
      <c r="AT91" t="s">
        <v>376</v>
      </c>
      <c r="AU91" t="s">
        <v>376</v>
      </c>
      <c r="AV91" t="s">
        <v>376</v>
      </c>
      <c r="AW91" t="s">
        <v>376</v>
      </c>
      <c r="AX91" t="s">
        <v>376</v>
      </c>
      <c r="AY91" t="s">
        <v>376</v>
      </c>
      <c r="AZ91" t="s">
        <v>376</v>
      </c>
      <c r="BA91" t="s">
        <v>376</v>
      </c>
      <c r="BB91" t="s">
        <v>376</v>
      </c>
      <c r="BC91" t="s">
        <v>376</v>
      </c>
      <c r="BD91" t="s">
        <v>376</v>
      </c>
      <c r="BE91" t="s">
        <v>376</v>
      </c>
      <c r="BF91" t="s">
        <v>376</v>
      </c>
      <c r="BG91" t="s">
        <v>376</v>
      </c>
      <c r="BH91" t="s">
        <v>376</v>
      </c>
      <c r="BI91" t="s">
        <v>376</v>
      </c>
      <c r="BJ91" t="s">
        <v>376</v>
      </c>
      <c r="BK91" t="s">
        <v>376</v>
      </c>
      <c r="BL91" t="s">
        <v>376</v>
      </c>
      <c r="BM91" t="s">
        <v>376</v>
      </c>
      <c r="BN91" t="s">
        <v>376</v>
      </c>
      <c r="BO91" t="s">
        <v>376</v>
      </c>
      <c r="BP91" t="s">
        <v>376</v>
      </c>
      <c r="BQ91" t="s">
        <v>376</v>
      </c>
      <c r="BR91" t="s">
        <v>376</v>
      </c>
      <c r="BS91" t="s">
        <v>376</v>
      </c>
      <c r="BT91" t="s">
        <v>376</v>
      </c>
      <c r="BU91" t="s">
        <v>376</v>
      </c>
      <c r="BV91" t="s">
        <v>376</v>
      </c>
      <c r="BW91" t="s">
        <v>376</v>
      </c>
      <c r="BX91" t="s">
        <v>376</v>
      </c>
      <c r="BY91" t="s">
        <v>376</v>
      </c>
      <c r="BZ91" t="s">
        <v>376</v>
      </c>
      <c r="CA91" t="s">
        <v>376</v>
      </c>
      <c r="CB91" t="s">
        <v>376</v>
      </c>
      <c r="CC91" t="s">
        <v>376</v>
      </c>
      <c r="CD91" t="s">
        <v>376</v>
      </c>
      <c r="CE91" t="s">
        <v>376</v>
      </c>
      <c r="CF91" t="s">
        <v>376</v>
      </c>
      <c r="CG91" t="s">
        <v>376</v>
      </c>
      <c r="CH91" t="s">
        <v>376</v>
      </c>
      <c r="CI91" t="s">
        <v>376</v>
      </c>
      <c r="CJ91" t="s">
        <v>376</v>
      </c>
      <c r="CK91" t="s">
        <v>376</v>
      </c>
      <c r="CL91" t="s">
        <v>376</v>
      </c>
      <c r="CM91" t="s">
        <v>376</v>
      </c>
      <c r="CN91" t="s">
        <v>376</v>
      </c>
      <c r="CO91" t="s">
        <v>376</v>
      </c>
      <c r="CP91" t="s">
        <v>376</v>
      </c>
      <c r="CQ91" t="s">
        <v>376</v>
      </c>
      <c r="CR91" t="s">
        <v>376</v>
      </c>
      <c r="CS91" t="s">
        <v>376</v>
      </c>
      <c r="CT91" t="s">
        <v>376</v>
      </c>
      <c r="CU91" t="s">
        <v>376</v>
      </c>
      <c r="CV91" t="s">
        <v>376</v>
      </c>
      <c r="CW91" t="s">
        <v>376</v>
      </c>
      <c r="CX91" t="s">
        <v>376</v>
      </c>
      <c r="CY91" t="s">
        <v>376</v>
      </c>
      <c r="CZ91" t="s">
        <v>376</v>
      </c>
      <c r="DA91" t="s">
        <v>376</v>
      </c>
      <c r="DB91" t="s">
        <v>376</v>
      </c>
      <c r="DC91" t="s">
        <v>376</v>
      </c>
      <c r="DD91" t="s">
        <v>376</v>
      </c>
      <c r="DE91" t="s">
        <v>376</v>
      </c>
      <c r="DF91" t="s">
        <v>376</v>
      </c>
      <c r="DG91" t="s">
        <v>376</v>
      </c>
      <c r="DH91" t="s">
        <v>376</v>
      </c>
      <c r="DI91" t="s">
        <v>376</v>
      </c>
      <c r="DJ91" t="s">
        <v>376</v>
      </c>
      <c r="DK91" t="s">
        <v>376</v>
      </c>
      <c r="DL91" t="s">
        <v>376</v>
      </c>
      <c r="DM91" t="s">
        <v>376</v>
      </c>
      <c r="DN91" t="s">
        <v>376</v>
      </c>
      <c r="DO91" t="s">
        <v>376</v>
      </c>
      <c r="DP91" t="s">
        <v>376</v>
      </c>
      <c r="DQ91" t="s">
        <v>376</v>
      </c>
      <c r="DR91" t="s">
        <v>376</v>
      </c>
      <c r="DS91" t="s">
        <v>376</v>
      </c>
      <c r="DT91" t="s">
        <v>376</v>
      </c>
      <c r="DU91" t="s">
        <v>376</v>
      </c>
      <c r="DV91" t="s">
        <v>376</v>
      </c>
      <c r="DW91" t="s">
        <v>376</v>
      </c>
      <c r="DX91" t="s">
        <v>376</v>
      </c>
      <c r="DY91" t="s">
        <v>376</v>
      </c>
      <c r="DZ91" t="s">
        <v>376</v>
      </c>
      <c r="EA91" t="s">
        <v>376</v>
      </c>
      <c r="EB91" t="s">
        <v>376</v>
      </c>
      <c r="EC91" t="s">
        <v>376</v>
      </c>
      <c r="ED91" t="s">
        <v>376</v>
      </c>
      <c r="EE91" t="s">
        <v>376</v>
      </c>
      <c r="EF91" t="s">
        <v>376</v>
      </c>
      <c r="EG91" t="s">
        <v>376</v>
      </c>
      <c r="EH91" t="s">
        <v>999</v>
      </c>
      <c r="EI91" t="s">
        <v>382</v>
      </c>
      <c r="EJ91" s="8">
        <v>2005</v>
      </c>
      <c r="EK91" s="28" t="s">
        <v>378</v>
      </c>
      <c r="EL91" s="28" t="s">
        <v>378</v>
      </c>
      <c r="EM91" s="28" t="s">
        <v>378</v>
      </c>
      <c r="EN91" s="28" t="s">
        <v>378</v>
      </c>
      <c r="EO91" s="28" t="s">
        <v>378</v>
      </c>
      <c r="EP91" s="28" t="s">
        <v>378</v>
      </c>
      <c r="EQ91" s="28" t="s">
        <v>378</v>
      </c>
      <c r="ER91" s="28" t="s">
        <v>378</v>
      </c>
      <c r="ES91" t="s">
        <v>376</v>
      </c>
      <c r="ET91" t="s">
        <v>376</v>
      </c>
      <c r="EU91" s="28" t="s">
        <v>378</v>
      </c>
      <c r="EV91" s="28" t="s">
        <v>378</v>
      </c>
      <c r="EW91" t="s">
        <v>401</v>
      </c>
      <c r="EX91" t="s">
        <v>376</v>
      </c>
      <c r="EY91" t="s">
        <v>376</v>
      </c>
      <c r="EZ91" t="s">
        <v>376</v>
      </c>
      <c r="FA91" t="s">
        <v>376</v>
      </c>
      <c r="FB91" t="s">
        <v>376</v>
      </c>
      <c r="FC91" t="s">
        <v>376</v>
      </c>
      <c r="FD91" t="s">
        <v>376</v>
      </c>
      <c r="FE91" t="s">
        <v>376</v>
      </c>
      <c r="FF91" t="s">
        <v>376</v>
      </c>
      <c r="FG91" t="s">
        <v>376</v>
      </c>
      <c r="FH91" t="s">
        <v>376</v>
      </c>
      <c r="FI91" t="s">
        <v>376</v>
      </c>
      <c r="FJ91" t="s">
        <v>376</v>
      </c>
      <c r="FK91" t="s">
        <v>376</v>
      </c>
      <c r="FL91" t="s">
        <v>376</v>
      </c>
      <c r="FM91" t="s">
        <v>376</v>
      </c>
      <c r="FN91" t="s">
        <v>376</v>
      </c>
      <c r="FO91" t="s">
        <v>376</v>
      </c>
      <c r="FP91" t="s">
        <v>376</v>
      </c>
      <c r="FQ91" t="s">
        <v>376</v>
      </c>
      <c r="FR91" t="s">
        <v>376</v>
      </c>
      <c r="FS91" t="s">
        <v>376</v>
      </c>
      <c r="FT91" t="s">
        <v>376</v>
      </c>
      <c r="FU91" t="s">
        <v>376</v>
      </c>
      <c r="FV91" t="s">
        <v>376</v>
      </c>
      <c r="FW91" t="s">
        <v>376</v>
      </c>
      <c r="FX91" t="s">
        <v>376</v>
      </c>
      <c r="FY91" t="s">
        <v>376</v>
      </c>
      <c r="FZ91" t="s">
        <v>376</v>
      </c>
      <c r="GA91" t="s">
        <v>376</v>
      </c>
      <c r="GB91" t="s">
        <v>376</v>
      </c>
      <c r="GC91" t="s">
        <v>376</v>
      </c>
      <c r="GD91" t="s">
        <v>376</v>
      </c>
      <c r="GE91" t="s">
        <v>376</v>
      </c>
      <c r="GF91" t="s">
        <v>376</v>
      </c>
      <c r="GG91" t="s">
        <v>376</v>
      </c>
      <c r="GH91" t="s">
        <v>376</v>
      </c>
      <c r="GI91" t="s">
        <v>376</v>
      </c>
      <c r="GJ91" t="s">
        <v>376</v>
      </c>
      <c r="GK91" t="s">
        <v>376</v>
      </c>
      <c r="GL91" t="s">
        <v>376</v>
      </c>
      <c r="GM91" t="s">
        <v>376</v>
      </c>
      <c r="GN91" t="s">
        <v>376</v>
      </c>
      <c r="GO91" t="s">
        <v>376</v>
      </c>
      <c r="GP91" t="s">
        <v>376</v>
      </c>
      <c r="GQ91" t="s">
        <v>376</v>
      </c>
      <c r="GR91" t="s">
        <v>376</v>
      </c>
      <c r="GS91" t="s">
        <v>376</v>
      </c>
      <c r="JF91" s="8">
        <f>AVERAGE(Tabla2[[#This Row],[Año]])</f>
        <v>2005</v>
      </c>
      <c r="JG91" s="8" t="s">
        <v>376</v>
      </c>
      <c r="JH91" s="8">
        <v>1</v>
      </c>
    </row>
    <row r="92" spans="1:268" x14ac:dyDescent="0.35">
      <c r="A92" s="33">
        <v>79</v>
      </c>
      <c r="B92" t="s">
        <v>356</v>
      </c>
      <c r="C92" t="s">
        <v>361</v>
      </c>
      <c r="D92">
        <v>3101752889</v>
      </c>
      <c r="E92" t="s">
        <v>1000</v>
      </c>
      <c r="F92">
        <v>111010856</v>
      </c>
      <c r="G92" t="s">
        <v>889</v>
      </c>
      <c r="H92" t="s">
        <v>871</v>
      </c>
      <c r="I92" t="s">
        <v>840</v>
      </c>
      <c r="J92" t="s">
        <v>376</v>
      </c>
      <c r="K92" t="s">
        <v>376</v>
      </c>
      <c r="L92" t="s">
        <v>376</v>
      </c>
      <c r="M92" t="s">
        <v>751</v>
      </c>
      <c r="N92" t="s">
        <v>1001</v>
      </c>
      <c r="O92" t="s">
        <v>1002</v>
      </c>
      <c r="P92">
        <v>89218914</v>
      </c>
      <c r="Q92" s="30" t="s">
        <v>1003</v>
      </c>
      <c r="R92" t="s">
        <v>393</v>
      </c>
      <c r="S92" t="s">
        <v>393</v>
      </c>
      <c r="T92" t="s">
        <v>376</v>
      </c>
      <c r="U92" t="s">
        <v>755</v>
      </c>
      <c r="V92" t="s">
        <v>755</v>
      </c>
      <c r="W92" t="s">
        <v>376</v>
      </c>
      <c r="X92" t="s">
        <v>755</v>
      </c>
      <c r="Y92" t="s">
        <v>393</v>
      </c>
      <c r="Z92" t="s">
        <v>393</v>
      </c>
      <c r="AA92" t="s">
        <v>393</v>
      </c>
      <c r="AB92" t="s">
        <v>376</v>
      </c>
      <c r="AC92" t="s">
        <v>393</v>
      </c>
      <c r="AD92" t="s">
        <v>393</v>
      </c>
      <c r="AE92" t="s">
        <v>393</v>
      </c>
      <c r="AF92" t="s">
        <v>393</v>
      </c>
      <c r="AG92" t="s">
        <v>393</v>
      </c>
      <c r="AH92" t="s">
        <v>393</v>
      </c>
      <c r="AI92" t="s">
        <v>393</v>
      </c>
      <c r="AJ92" t="s">
        <v>393</v>
      </c>
      <c r="AK92" s="49" t="s">
        <v>376</v>
      </c>
      <c r="AL92">
        <v>8</v>
      </c>
      <c r="AM92" t="s">
        <v>378</v>
      </c>
      <c r="AN92" t="s">
        <v>378</v>
      </c>
      <c r="AO92" t="s">
        <v>393</v>
      </c>
      <c r="AP92" t="s">
        <v>376</v>
      </c>
      <c r="AQ92" t="s">
        <v>376</v>
      </c>
      <c r="AR92" t="s">
        <v>376</v>
      </c>
      <c r="AS92" t="s">
        <v>376</v>
      </c>
      <c r="AT92" t="s">
        <v>376</v>
      </c>
      <c r="AU92" t="s">
        <v>376</v>
      </c>
      <c r="AV92" t="s">
        <v>376</v>
      </c>
      <c r="AW92" t="s">
        <v>376</v>
      </c>
      <c r="AX92" t="s">
        <v>376</v>
      </c>
      <c r="AY92" t="s">
        <v>376</v>
      </c>
      <c r="AZ92" t="s">
        <v>376</v>
      </c>
      <c r="BA92" t="s">
        <v>376</v>
      </c>
      <c r="BB92" t="s">
        <v>376</v>
      </c>
      <c r="BC92" t="s">
        <v>376</v>
      </c>
      <c r="BD92" t="s">
        <v>376</v>
      </c>
      <c r="BE92" t="s">
        <v>376</v>
      </c>
      <c r="BF92" t="s">
        <v>376</v>
      </c>
      <c r="BG92" t="s">
        <v>376</v>
      </c>
      <c r="BH92" t="s">
        <v>376</v>
      </c>
      <c r="BI92" t="s">
        <v>376</v>
      </c>
      <c r="BJ92" t="s">
        <v>376</v>
      </c>
      <c r="BK92" t="s">
        <v>376</v>
      </c>
      <c r="BL92" t="s">
        <v>376</v>
      </c>
      <c r="BM92" t="s">
        <v>376</v>
      </c>
      <c r="BN92" t="s">
        <v>376</v>
      </c>
      <c r="BO92" t="s">
        <v>376</v>
      </c>
      <c r="BP92" t="s">
        <v>376</v>
      </c>
      <c r="BQ92" t="s">
        <v>376</v>
      </c>
      <c r="BR92" t="s">
        <v>376</v>
      </c>
      <c r="BS92" t="s">
        <v>376</v>
      </c>
      <c r="BT92" t="s">
        <v>376</v>
      </c>
      <c r="BU92" t="s">
        <v>376</v>
      </c>
      <c r="BV92" t="s">
        <v>376</v>
      </c>
      <c r="BW92" t="s">
        <v>376</v>
      </c>
      <c r="BX92" t="s">
        <v>376</v>
      </c>
      <c r="BY92" t="s">
        <v>376</v>
      </c>
      <c r="BZ92" t="s">
        <v>376</v>
      </c>
      <c r="CA92" t="s">
        <v>376</v>
      </c>
      <c r="CB92" t="s">
        <v>376</v>
      </c>
      <c r="CC92" t="s">
        <v>376</v>
      </c>
      <c r="CD92" t="s">
        <v>376</v>
      </c>
      <c r="CE92" t="s">
        <v>376</v>
      </c>
      <c r="CF92" t="s">
        <v>376</v>
      </c>
      <c r="CG92" t="s">
        <v>376</v>
      </c>
      <c r="CH92" t="s">
        <v>376</v>
      </c>
      <c r="CI92" t="s">
        <v>376</v>
      </c>
      <c r="CJ92" t="s">
        <v>376</v>
      </c>
      <c r="CK92" t="s">
        <v>376</v>
      </c>
      <c r="CL92" t="s">
        <v>376</v>
      </c>
      <c r="CM92" t="s">
        <v>376</v>
      </c>
      <c r="CN92" t="s">
        <v>376</v>
      </c>
      <c r="CO92" t="s">
        <v>376</v>
      </c>
      <c r="CP92" t="s">
        <v>376</v>
      </c>
      <c r="CQ92" t="s">
        <v>376</v>
      </c>
      <c r="CR92" t="s">
        <v>376</v>
      </c>
      <c r="CS92" t="s">
        <v>376</v>
      </c>
      <c r="CT92" t="s">
        <v>376</v>
      </c>
      <c r="CU92" t="s">
        <v>376</v>
      </c>
      <c r="CV92" t="s">
        <v>376</v>
      </c>
      <c r="CW92" t="s">
        <v>376</v>
      </c>
      <c r="CX92" t="s">
        <v>376</v>
      </c>
      <c r="CY92" t="s">
        <v>376</v>
      </c>
      <c r="CZ92" t="s">
        <v>376</v>
      </c>
      <c r="DA92" t="s">
        <v>376</v>
      </c>
      <c r="DB92" t="s">
        <v>376</v>
      </c>
      <c r="DC92" t="s">
        <v>376</v>
      </c>
      <c r="DD92" t="s">
        <v>376</v>
      </c>
      <c r="DE92" t="s">
        <v>376</v>
      </c>
      <c r="DF92" t="s">
        <v>376</v>
      </c>
      <c r="DG92" t="s">
        <v>376</v>
      </c>
      <c r="DH92" t="s">
        <v>376</v>
      </c>
      <c r="DI92" t="s">
        <v>376</v>
      </c>
      <c r="DJ92" t="s">
        <v>376</v>
      </c>
      <c r="DK92" t="s">
        <v>376</v>
      </c>
      <c r="DL92" t="s">
        <v>376</v>
      </c>
      <c r="DM92" t="s">
        <v>376</v>
      </c>
      <c r="DN92" t="s">
        <v>376</v>
      </c>
      <c r="DO92" t="s">
        <v>376</v>
      </c>
      <c r="DP92" t="s">
        <v>376</v>
      </c>
      <c r="DQ92" t="s">
        <v>376</v>
      </c>
      <c r="DR92" t="s">
        <v>376</v>
      </c>
      <c r="DS92" t="s">
        <v>376</v>
      </c>
      <c r="DT92" t="s">
        <v>376</v>
      </c>
      <c r="DU92" t="s">
        <v>376</v>
      </c>
      <c r="DV92" t="s">
        <v>376</v>
      </c>
      <c r="DW92" t="s">
        <v>376</v>
      </c>
      <c r="DX92" t="s">
        <v>376</v>
      </c>
      <c r="DY92" t="s">
        <v>376</v>
      </c>
      <c r="DZ92" t="s">
        <v>376</v>
      </c>
      <c r="EA92" t="s">
        <v>376</v>
      </c>
      <c r="EB92" t="s">
        <v>376</v>
      </c>
      <c r="EC92" t="s">
        <v>376</v>
      </c>
      <c r="ED92" t="s">
        <v>376</v>
      </c>
      <c r="EE92" t="s">
        <v>376</v>
      </c>
      <c r="EF92" t="s">
        <v>376</v>
      </c>
      <c r="EG92" t="s">
        <v>376</v>
      </c>
      <c r="EH92" t="s">
        <v>1004</v>
      </c>
      <c r="EI92" t="s">
        <v>787</v>
      </c>
      <c r="EJ92" s="8">
        <v>2023</v>
      </c>
      <c r="EK92" t="s">
        <v>401</v>
      </c>
      <c r="EL92" t="s">
        <v>465</v>
      </c>
      <c r="EM92" t="s">
        <v>861</v>
      </c>
      <c r="EN92" s="28" t="s">
        <v>378</v>
      </c>
      <c r="EO92" t="s">
        <v>393</v>
      </c>
      <c r="EP92" s="28" t="s">
        <v>378</v>
      </c>
      <c r="EQ92" s="28" t="s">
        <v>378</v>
      </c>
      <c r="ER92" s="28" t="s">
        <v>378</v>
      </c>
      <c r="ES92" s="28" t="s">
        <v>378</v>
      </c>
      <c r="ET92" s="28" t="s">
        <v>378</v>
      </c>
      <c r="EU92" s="28" t="s">
        <v>378</v>
      </c>
      <c r="EV92" t="s">
        <v>393</v>
      </c>
      <c r="EW92" t="s">
        <v>401</v>
      </c>
      <c r="EX92" t="s">
        <v>376</v>
      </c>
      <c r="EY92" t="s">
        <v>376</v>
      </c>
      <c r="EZ92" t="s">
        <v>376</v>
      </c>
      <c r="FA92" t="s">
        <v>376</v>
      </c>
      <c r="FB92" t="s">
        <v>376</v>
      </c>
      <c r="FC92" t="s">
        <v>376</v>
      </c>
      <c r="FD92" t="s">
        <v>376</v>
      </c>
      <c r="FE92" t="s">
        <v>376</v>
      </c>
      <c r="FF92" t="s">
        <v>376</v>
      </c>
      <c r="FG92" t="s">
        <v>376</v>
      </c>
      <c r="FH92" t="s">
        <v>376</v>
      </c>
      <c r="FI92" t="s">
        <v>376</v>
      </c>
      <c r="FJ92" t="s">
        <v>376</v>
      </c>
      <c r="FK92" t="s">
        <v>376</v>
      </c>
      <c r="FL92" t="s">
        <v>376</v>
      </c>
      <c r="FM92" t="s">
        <v>376</v>
      </c>
      <c r="FN92" t="s">
        <v>376</v>
      </c>
      <c r="FO92" t="s">
        <v>376</v>
      </c>
      <c r="FP92" t="s">
        <v>376</v>
      </c>
      <c r="FQ92" t="s">
        <v>376</v>
      </c>
      <c r="FR92" t="s">
        <v>376</v>
      </c>
      <c r="FS92" t="s">
        <v>376</v>
      </c>
      <c r="FT92" t="s">
        <v>376</v>
      </c>
      <c r="FU92" t="s">
        <v>376</v>
      </c>
      <c r="FV92" t="s">
        <v>376</v>
      </c>
      <c r="FW92" t="s">
        <v>376</v>
      </c>
      <c r="FX92" t="s">
        <v>376</v>
      </c>
      <c r="FY92" t="s">
        <v>376</v>
      </c>
      <c r="FZ92" t="s">
        <v>376</v>
      </c>
      <c r="GA92" t="s">
        <v>376</v>
      </c>
      <c r="GB92" t="s">
        <v>376</v>
      </c>
      <c r="GC92" t="s">
        <v>376</v>
      </c>
      <c r="GD92" t="s">
        <v>376</v>
      </c>
      <c r="GE92" t="s">
        <v>376</v>
      </c>
      <c r="GF92" t="s">
        <v>376</v>
      </c>
      <c r="GG92" t="s">
        <v>376</v>
      </c>
      <c r="GH92" t="s">
        <v>376</v>
      </c>
      <c r="GI92" t="s">
        <v>376</v>
      </c>
      <c r="GJ92" t="s">
        <v>376</v>
      </c>
      <c r="GK92" t="s">
        <v>376</v>
      </c>
      <c r="GL92" t="s">
        <v>376</v>
      </c>
      <c r="GM92" t="s">
        <v>376</v>
      </c>
      <c r="GN92" t="s">
        <v>376</v>
      </c>
      <c r="GO92" t="s">
        <v>376</v>
      </c>
      <c r="GP92" t="s">
        <v>376</v>
      </c>
      <c r="GQ92" t="s">
        <v>376</v>
      </c>
      <c r="GR92" t="s">
        <v>376</v>
      </c>
      <c r="GS92" t="s">
        <v>376</v>
      </c>
      <c r="JF92" s="8" t="s">
        <v>376</v>
      </c>
      <c r="JG92" s="8">
        <f>AVERAGE(Tabla2[[#This Row],[Año]])</f>
        <v>2023</v>
      </c>
      <c r="JH92" s="8">
        <v>1</v>
      </c>
    </row>
    <row r="93" spans="1:268" x14ac:dyDescent="0.35">
      <c r="A93" s="33">
        <v>80</v>
      </c>
      <c r="B93" t="s">
        <v>357</v>
      </c>
      <c r="C93" t="s">
        <v>360</v>
      </c>
      <c r="D93">
        <v>603980621</v>
      </c>
      <c r="E93" t="s">
        <v>376</v>
      </c>
      <c r="F93" t="s">
        <v>376</v>
      </c>
      <c r="G93" t="s">
        <v>978</v>
      </c>
      <c r="H93" t="s">
        <v>1005</v>
      </c>
      <c r="I93" t="s">
        <v>376</v>
      </c>
      <c r="J93" t="s">
        <v>376</v>
      </c>
      <c r="K93" t="s">
        <v>376</v>
      </c>
      <c r="L93" t="s">
        <v>376</v>
      </c>
      <c r="M93" t="s">
        <v>671</v>
      </c>
      <c r="N93" t="s">
        <v>376</v>
      </c>
      <c r="O93" t="s">
        <v>1006</v>
      </c>
      <c r="P93">
        <v>84434157</v>
      </c>
      <c r="Q93" s="30" t="s">
        <v>1007</v>
      </c>
      <c r="R93" t="s">
        <v>393</v>
      </c>
      <c r="S93" t="s">
        <v>393</v>
      </c>
      <c r="T93" t="s">
        <v>376</v>
      </c>
      <c r="U93" t="s">
        <v>755</v>
      </c>
      <c r="V93" t="s">
        <v>755</v>
      </c>
      <c r="W93" t="s">
        <v>376</v>
      </c>
      <c r="X93" t="s">
        <v>755</v>
      </c>
      <c r="Y93" t="s">
        <v>393</v>
      </c>
      <c r="Z93" t="s">
        <v>393</v>
      </c>
      <c r="AA93" t="s">
        <v>393</v>
      </c>
      <c r="AB93" t="s">
        <v>376</v>
      </c>
      <c r="AC93" t="s">
        <v>393</v>
      </c>
      <c r="AD93" t="s">
        <v>393</v>
      </c>
      <c r="AE93" t="s">
        <v>393</v>
      </c>
      <c r="AF93" t="s">
        <v>393</v>
      </c>
      <c r="AG93" t="s">
        <v>393</v>
      </c>
      <c r="AH93" t="s">
        <v>393</v>
      </c>
      <c r="AI93" t="s">
        <v>393</v>
      </c>
      <c r="AJ93" t="s">
        <v>393</v>
      </c>
      <c r="AK93" s="49">
        <v>0</v>
      </c>
      <c r="AL93">
        <v>15</v>
      </c>
      <c r="AM93" t="s">
        <v>378</v>
      </c>
      <c r="AN93" t="s">
        <v>378</v>
      </c>
      <c r="AO93" t="s">
        <v>393</v>
      </c>
      <c r="AP93" t="s">
        <v>376</v>
      </c>
      <c r="AQ93" t="s">
        <v>376</v>
      </c>
      <c r="AR93" t="s">
        <v>376</v>
      </c>
      <c r="AS93" t="s">
        <v>376</v>
      </c>
      <c r="AT93" t="s">
        <v>376</v>
      </c>
      <c r="AU93" t="s">
        <v>376</v>
      </c>
      <c r="AV93" t="s">
        <v>376</v>
      </c>
      <c r="AW93" t="s">
        <v>376</v>
      </c>
      <c r="AX93" t="s">
        <v>376</v>
      </c>
      <c r="AY93" t="s">
        <v>376</v>
      </c>
      <c r="AZ93" t="s">
        <v>376</v>
      </c>
      <c r="BA93" t="s">
        <v>376</v>
      </c>
      <c r="BB93" t="s">
        <v>376</v>
      </c>
      <c r="BC93" t="s">
        <v>376</v>
      </c>
      <c r="BD93" t="s">
        <v>376</v>
      </c>
      <c r="BE93" t="s">
        <v>376</v>
      </c>
      <c r="BF93" t="s">
        <v>376</v>
      </c>
      <c r="BG93" t="s">
        <v>376</v>
      </c>
      <c r="BH93" t="s">
        <v>376</v>
      </c>
      <c r="BI93" t="s">
        <v>376</v>
      </c>
      <c r="BJ93" t="s">
        <v>376</v>
      </c>
      <c r="BK93" t="s">
        <v>376</v>
      </c>
      <c r="BL93" t="s">
        <v>376</v>
      </c>
      <c r="BM93" t="s">
        <v>376</v>
      </c>
      <c r="BN93" t="s">
        <v>376</v>
      </c>
      <c r="BO93" t="s">
        <v>376</v>
      </c>
      <c r="BP93" t="s">
        <v>376</v>
      </c>
      <c r="BQ93" t="s">
        <v>376</v>
      </c>
      <c r="BR93" t="s">
        <v>376</v>
      </c>
      <c r="BS93" t="s">
        <v>376</v>
      </c>
      <c r="BT93" t="s">
        <v>376</v>
      </c>
      <c r="BU93" t="s">
        <v>376</v>
      </c>
      <c r="BV93" t="s">
        <v>376</v>
      </c>
      <c r="BW93" t="s">
        <v>376</v>
      </c>
      <c r="BX93" t="s">
        <v>376</v>
      </c>
      <c r="BY93" t="s">
        <v>376</v>
      </c>
      <c r="BZ93" t="s">
        <v>376</v>
      </c>
      <c r="CA93" t="s">
        <v>376</v>
      </c>
      <c r="CB93" t="s">
        <v>376</v>
      </c>
      <c r="CC93" t="s">
        <v>376</v>
      </c>
      <c r="CD93" t="s">
        <v>376</v>
      </c>
      <c r="CE93" t="s">
        <v>376</v>
      </c>
      <c r="CF93" t="s">
        <v>376</v>
      </c>
      <c r="CG93" t="s">
        <v>376</v>
      </c>
      <c r="CH93" t="s">
        <v>376</v>
      </c>
      <c r="CI93" t="s">
        <v>376</v>
      </c>
      <c r="CJ93" t="s">
        <v>376</v>
      </c>
      <c r="CK93" t="s">
        <v>376</v>
      </c>
      <c r="CL93" t="s">
        <v>376</v>
      </c>
      <c r="CM93" t="s">
        <v>376</v>
      </c>
      <c r="CN93" t="s">
        <v>376</v>
      </c>
      <c r="CO93" t="s">
        <v>376</v>
      </c>
      <c r="CP93" t="s">
        <v>376</v>
      </c>
      <c r="CQ93" t="s">
        <v>376</v>
      </c>
      <c r="CR93" t="s">
        <v>376</v>
      </c>
      <c r="CS93" t="s">
        <v>376</v>
      </c>
      <c r="CT93" t="s">
        <v>376</v>
      </c>
      <c r="CU93" t="s">
        <v>376</v>
      </c>
      <c r="CV93" t="s">
        <v>376</v>
      </c>
      <c r="CW93" t="s">
        <v>376</v>
      </c>
      <c r="CX93" t="s">
        <v>376</v>
      </c>
      <c r="CY93" t="s">
        <v>376</v>
      </c>
      <c r="CZ93" t="s">
        <v>376</v>
      </c>
      <c r="DA93" t="s">
        <v>376</v>
      </c>
      <c r="DB93" t="s">
        <v>376</v>
      </c>
      <c r="DC93" t="s">
        <v>376</v>
      </c>
      <c r="DD93" t="s">
        <v>376</v>
      </c>
      <c r="DE93" t="s">
        <v>376</v>
      </c>
      <c r="DF93" t="s">
        <v>376</v>
      </c>
      <c r="DG93" t="s">
        <v>376</v>
      </c>
      <c r="DH93" t="s">
        <v>376</v>
      </c>
      <c r="DI93" t="s">
        <v>376</v>
      </c>
      <c r="DJ93" t="s">
        <v>376</v>
      </c>
      <c r="DK93" t="s">
        <v>376</v>
      </c>
      <c r="DL93" t="s">
        <v>376</v>
      </c>
      <c r="DM93" t="s">
        <v>376</v>
      </c>
      <c r="DN93" t="s">
        <v>376</v>
      </c>
      <c r="DO93" t="s">
        <v>376</v>
      </c>
      <c r="DP93" t="s">
        <v>376</v>
      </c>
      <c r="DQ93" t="s">
        <v>376</v>
      </c>
      <c r="DR93" t="s">
        <v>376</v>
      </c>
      <c r="DS93" t="s">
        <v>376</v>
      </c>
      <c r="DT93" t="s">
        <v>376</v>
      </c>
      <c r="DU93" t="s">
        <v>376</v>
      </c>
      <c r="DV93" t="s">
        <v>376</v>
      </c>
      <c r="DW93" t="s">
        <v>376</v>
      </c>
      <c r="DX93" t="s">
        <v>376</v>
      </c>
      <c r="DY93" t="s">
        <v>376</v>
      </c>
      <c r="DZ93" t="s">
        <v>376</v>
      </c>
      <c r="EA93" t="s">
        <v>376</v>
      </c>
      <c r="EB93" t="s">
        <v>376</v>
      </c>
      <c r="EC93" t="s">
        <v>376</v>
      </c>
      <c r="ED93" t="s">
        <v>376</v>
      </c>
      <c r="EE93" t="s">
        <v>376</v>
      </c>
      <c r="EF93" t="s">
        <v>376</v>
      </c>
      <c r="EG93" t="s">
        <v>376</v>
      </c>
      <c r="EH93" t="s">
        <v>1008</v>
      </c>
      <c r="EI93" t="s">
        <v>382</v>
      </c>
      <c r="EJ93" s="8">
        <v>2011</v>
      </c>
      <c r="EK93" t="s">
        <v>393</v>
      </c>
      <c r="EL93" t="s">
        <v>385</v>
      </c>
      <c r="EM93" t="s">
        <v>457</v>
      </c>
      <c r="EN93" t="s">
        <v>393</v>
      </c>
      <c r="EO93" t="s">
        <v>376</v>
      </c>
      <c r="EP93" t="s">
        <v>393</v>
      </c>
      <c r="EQ93" t="s">
        <v>393</v>
      </c>
      <c r="ER93" t="s">
        <v>393</v>
      </c>
      <c r="ES93" t="s">
        <v>376</v>
      </c>
      <c r="ET93" t="s">
        <v>376</v>
      </c>
      <c r="EU93" t="s">
        <v>393</v>
      </c>
      <c r="EV93" t="s">
        <v>393</v>
      </c>
      <c r="EW93" t="s">
        <v>401</v>
      </c>
      <c r="EX93" t="s">
        <v>376</v>
      </c>
      <c r="EY93" t="s">
        <v>376</v>
      </c>
      <c r="EZ93" t="s">
        <v>376</v>
      </c>
      <c r="FA93" t="s">
        <v>376</v>
      </c>
      <c r="FB93" t="s">
        <v>376</v>
      </c>
      <c r="FC93" t="s">
        <v>376</v>
      </c>
      <c r="FD93" t="s">
        <v>376</v>
      </c>
      <c r="FE93" t="s">
        <v>376</v>
      </c>
      <c r="FF93" t="s">
        <v>376</v>
      </c>
      <c r="FG93" t="s">
        <v>376</v>
      </c>
      <c r="FH93" t="s">
        <v>376</v>
      </c>
      <c r="FI93" t="s">
        <v>376</v>
      </c>
      <c r="FJ93" t="s">
        <v>376</v>
      </c>
      <c r="FK93" t="s">
        <v>376</v>
      </c>
      <c r="FL93" t="s">
        <v>376</v>
      </c>
      <c r="FM93" t="s">
        <v>376</v>
      </c>
      <c r="FN93" t="s">
        <v>376</v>
      </c>
      <c r="FO93" t="s">
        <v>376</v>
      </c>
      <c r="FP93" t="s">
        <v>376</v>
      </c>
      <c r="FQ93" t="s">
        <v>376</v>
      </c>
      <c r="FR93" t="s">
        <v>376</v>
      </c>
      <c r="FS93" t="s">
        <v>376</v>
      </c>
      <c r="FT93" t="s">
        <v>376</v>
      </c>
      <c r="FU93" t="s">
        <v>376</v>
      </c>
      <c r="FV93" t="s">
        <v>376</v>
      </c>
      <c r="FW93" t="s">
        <v>376</v>
      </c>
      <c r="FX93" t="s">
        <v>376</v>
      </c>
      <c r="FY93" t="s">
        <v>376</v>
      </c>
      <c r="FZ93" t="s">
        <v>376</v>
      </c>
      <c r="GA93" t="s">
        <v>376</v>
      </c>
      <c r="GB93" t="s">
        <v>376</v>
      </c>
      <c r="GC93" t="s">
        <v>376</v>
      </c>
      <c r="GD93" t="s">
        <v>376</v>
      </c>
      <c r="GE93" t="s">
        <v>376</v>
      </c>
      <c r="GF93" t="s">
        <v>376</v>
      </c>
      <c r="GG93" t="s">
        <v>376</v>
      </c>
      <c r="GH93" t="s">
        <v>376</v>
      </c>
      <c r="GI93" t="s">
        <v>376</v>
      </c>
      <c r="GJ93" t="s">
        <v>376</v>
      </c>
      <c r="GK93" t="s">
        <v>376</v>
      </c>
      <c r="GL93" t="s">
        <v>376</v>
      </c>
      <c r="GM93" t="s">
        <v>376</v>
      </c>
      <c r="GN93" t="s">
        <v>376</v>
      </c>
      <c r="GO93" t="s">
        <v>376</v>
      </c>
      <c r="GP93" t="s">
        <v>376</v>
      </c>
      <c r="GQ93" t="s">
        <v>376</v>
      </c>
      <c r="GR93" t="s">
        <v>376</v>
      </c>
      <c r="GS93" t="s">
        <v>376</v>
      </c>
      <c r="JF93" s="8">
        <f>AVERAGE(Tabla2[[#This Row],[Año]])</f>
        <v>2011</v>
      </c>
      <c r="JG93" s="8" t="s">
        <v>376</v>
      </c>
      <c r="JH93" s="8">
        <v>1</v>
      </c>
    </row>
    <row r="94" spans="1:268" x14ac:dyDescent="0.35">
      <c r="A94" s="33">
        <v>81</v>
      </c>
      <c r="B94" t="s">
        <v>358</v>
      </c>
      <c r="C94" t="s">
        <v>360</v>
      </c>
      <c r="D94">
        <v>303460701</v>
      </c>
      <c r="E94" t="s">
        <v>376</v>
      </c>
      <c r="F94" t="s">
        <v>376</v>
      </c>
      <c r="G94" t="s">
        <v>778</v>
      </c>
      <c r="H94" t="s">
        <v>827</v>
      </c>
      <c r="I94" t="s">
        <v>376</v>
      </c>
      <c r="J94" t="s">
        <v>376</v>
      </c>
      <c r="K94" t="s">
        <v>376</v>
      </c>
      <c r="L94" t="s">
        <v>376</v>
      </c>
      <c r="M94" t="s">
        <v>751</v>
      </c>
      <c r="N94" t="s">
        <v>1009</v>
      </c>
      <c r="O94" t="s">
        <v>1010</v>
      </c>
      <c r="P94">
        <v>87075533</v>
      </c>
      <c r="Q94" s="30" t="s">
        <v>1011</v>
      </c>
      <c r="R94" t="s">
        <v>393</v>
      </c>
      <c r="S94" t="s">
        <v>393</v>
      </c>
      <c r="T94" t="s">
        <v>376</v>
      </c>
      <c r="U94" t="s">
        <v>755</v>
      </c>
      <c r="V94" t="s">
        <v>755</v>
      </c>
      <c r="W94" t="s">
        <v>376</v>
      </c>
      <c r="X94" t="s">
        <v>755</v>
      </c>
      <c r="Y94" t="s">
        <v>393</v>
      </c>
      <c r="Z94" t="s">
        <v>393</v>
      </c>
      <c r="AA94" t="s">
        <v>393</v>
      </c>
      <c r="AB94" t="s">
        <v>376</v>
      </c>
      <c r="AC94" t="s">
        <v>393</v>
      </c>
      <c r="AD94" t="s">
        <v>393</v>
      </c>
      <c r="AE94" t="s">
        <v>393</v>
      </c>
      <c r="AF94" t="s">
        <v>393</v>
      </c>
      <c r="AG94" t="s">
        <v>393</v>
      </c>
      <c r="AH94" t="s">
        <v>393</v>
      </c>
      <c r="AI94" t="s">
        <v>393</v>
      </c>
      <c r="AJ94" t="s">
        <v>393</v>
      </c>
      <c r="AK94" s="49">
        <v>0.15</v>
      </c>
      <c r="AL94">
        <v>27</v>
      </c>
      <c r="AM94" t="s">
        <v>393</v>
      </c>
      <c r="AN94" t="s">
        <v>393</v>
      </c>
      <c r="AO94" t="s">
        <v>393</v>
      </c>
      <c r="AP94" t="s">
        <v>1012</v>
      </c>
      <c r="AQ94">
        <v>109280112</v>
      </c>
      <c r="AR94" t="s">
        <v>393</v>
      </c>
      <c r="AS94" t="s">
        <v>393</v>
      </c>
      <c r="AT94" t="s">
        <v>393</v>
      </c>
      <c r="AU94" t="s">
        <v>393</v>
      </c>
      <c r="AV94" t="s">
        <v>393</v>
      </c>
      <c r="AW94" t="s">
        <v>376</v>
      </c>
      <c r="AX94" t="s">
        <v>393</v>
      </c>
      <c r="AY94" t="s">
        <v>393</v>
      </c>
      <c r="AZ94" s="30" t="s">
        <v>1013</v>
      </c>
      <c r="BA94">
        <v>87075533</v>
      </c>
      <c r="BB94" t="s">
        <v>376</v>
      </c>
      <c r="BC94" t="s">
        <v>376</v>
      </c>
      <c r="BD94" t="s">
        <v>376</v>
      </c>
      <c r="BE94" t="s">
        <v>376</v>
      </c>
      <c r="BF94" t="s">
        <v>376</v>
      </c>
      <c r="BG94" t="s">
        <v>376</v>
      </c>
      <c r="BH94" t="s">
        <v>376</v>
      </c>
      <c r="BI94" t="s">
        <v>376</v>
      </c>
      <c r="BJ94" t="s">
        <v>376</v>
      </c>
      <c r="BK94" t="s">
        <v>376</v>
      </c>
      <c r="BL94" t="s">
        <v>376</v>
      </c>
      <c r="BM94" t="s">
        <v>376</v>
      </c>
      <c r="BN94" t="s">
        <v>376</v>
      </c>
      <c r="BO94" t="s">
        <v>376</v>
      </c>
      <c r="BP94" t="s">
        <v>376</v>
      </c>
      <c r="BQ94" t="s">
        <v>376</v>
      </c>
      <c r="BR94" t="s">
        <v>376</v>
      </c>
      <c r="BS94" t="s">
        <v>376</v>
      </c>
      <c r="BT94" t="s">
        <v>376</v>
      </c>
      <c r="BU94" t="s">
        <v>376</v>
      </c>
      <c r="BV94" t="s">
        <v>376</v>
      </c>
      <c r="BW94" t="s">
        <v>376</v>
      </c>
      <c r="BX94" t="s">
        <v>376</v>
      </c>
      <c r="BY94" t="s">
        <v>376</v>
      </c>
      <c r="BZ94" t="s">
        <v>376</v>
      </c>
      <c r="CA94" t="s">
        <v>376</v>
      </c>
      <c r="CB94" t="s">
        <v>376</v>
      </c>
      <c r="CC94" t="s">
        <v>376</v>
      </c>
      <c r="CD94" t="s">
        <v>376</v>
      </c>
      <c r="CE94" t="s">
        <v>376</v>
      </c>
      <c r="CF94" t="s">
        <v>376</v>
      </c>
      <c r="CG94" t="s">
        <v>376</v>
      </c>
      <c r="CH94" t="s">
        <v>376</v>
      </c>
      <c r="CI94" t="s">
        <v>376</v>
      </c>
      <c r="CJ94" t="s">
        <v>376</v>
      </c>
      <c r="CK94" t="s">
        <v>376</v>
      </c>
      <c r="CL94" t="s">
        <v>376</v>
      </c>
      <c r="CM94" t="s">
        <v>376</v>
      </c>
      <c r="CN94" t="s">
        <v>376</v>
      </c>
      <c r="CO94" t="s">
        <v>376</v>
      </c>
      <c r="CP94" t="s">
        <v>376</v>
      </c>
      <c r="CQ94" t="s">
        <v>376</v>
      </c>
      <c r="CR94" t="s">
        <v>376</v>
      </c>
      <c r="CS94" t="s">
        <v>376</v>
      </c>
      <c r="CT94" t="s">
        <v>376</v>
      </c>
      <c r="CU94" t="s">
        <v>376</v>
      </c>
      <c r="CV94" t="s">
        <v>376</v>
      </c>
      <c r="CW94" t="s">
        <v>376</v>
      </c>
      <c r="CX94" t="s">
        <v>376</v>
      </c>
      <c r="CY94" t="s">
        <v>376</v>
      </c>
      <c r="CZ94" t="s">
        <v>376</v>
      </c>
      <c r="DA94" t="s">
        <v>376</v>
      </c>
      <c r="DB94" t="s">
        <v>376</v>
      </c>
      <c r="DC94" t="s">
        <v>376</v>
      </c>
      <c r="DD94" t="s">
        <v>376</v>
      </c>
      <c r="DE94" t="s">
        <v>376</v>
      </c>
      <c r="DF94" t="s">
        <v>376</v>
      </c>
      <c r="DG94" t="s">
        <v>376</v>
      </c>
      <c r="DH94" t="s">
        <v>376</v>
      </c>
      <c r="DI94" t="s">
        <v>376</v>
      </c>
      <c r="DJ94" t="s">
        <v>376</v>
      </c>
      <c r="DK94" t="s">
        <v>376</v>
      </c>
      <c r="DL94" t="s">
        <v>376</v>
      </c>
      <c r="DM94" t="s">
        <v>376</v>
      </c>
      <c r="DN94" t="s">
        <v>376</v>
      </c>
      <c r="DO94" t="s">
        <v>376</v>
      </c>
      <c r="DP94" t="s">
        <v>376</v>
      </c>
      <c r="DQ94" t="s">
        <v>376</v>
      </c>
      <c r="DR94" t="s">
        <v>376</v>
      </c>
      <c r="DS94" t="s">
        <v>376</v>
      </c>
      <c r="DT94" t="s">
        <v>376</v>
      </c>
      <c r="DU94" t="s">
        <v>376</v>
      </c>
      <c r="DV94" t="s">
        <v>376</v>
      </c>
      <c r="DW94" t="s">
        <v>376</v>
      </c>
      <c r="DX94" t="s">
        <v>376</v>
      </c>
      <c r="DY94" t="s">
        <v>376</v>
      </c>
      <c r="DZ94" t="s">
        <v>376</v>
      </c>
      <c r="EA94" t="s">
        <v>376</v>
      </c>
      <c r="EB94" t="s">
        <v>376</v>
      </c>
      <c r="EC94" t="s">
        <v>376</v>
      </c>
      <c r="ED94" t="s">
        <v>376</v>
      </c>
      <c r="EE94" t="s">
        <v>376</v>
      </c>
      <c r="EF94" t="s">
        <v>376</v>
      </c>
      <c r="EG94" t="s">
        <v>376</v>
      </c>
      <c r="EH94" t="s">
        <v>1014</v>
      </c>
      <c r="EI94" t="s">
        <v>382</v>
      </c>
      <c r="EJ94" s="8">
        <v>2018</v>
      </c>
      <c r="EK94" t="s">
        <v>393</v>
      </c>
      <c r="EL94" t="s">
        <v>385</v>
      </c>
      <c r="EM94" t="s">
        <v>457</v>
      </c>
      <c r="EN94" t="s">
        <v>393</v>
      </c>
      <c r="EO94" t="s">
        <v>376</v>
      </c>
      <c r="EP94" t="s">
        <v>393</v>
      </c>
      <c r="EQ94" t="s">
        <v>393</v>
      </c>
      <c r="ER94" t="s">
        <v>393</v>
      </c>
      <c r="ES94" t="s">
        <v>376</v>
      </c>
      <c r="ET94" t="s">
        <v>376</v>
      </c>
      <c r="EU94" t="s">
        <v>393</v>
      </c>
      <c r="EV94" t="s">
        <v>393</v>
      </c>
      <c r="EW94" t="s">
        <v>393</v>
      </c>
      <c r="EX94" t="s">
        <v>376</v>
      </c>
      <c r="EY94" t="s">
        <v>376</v>
      </c>
      <c r="EZ94" t="s">
        <v>376</v>
      </c>
      <c r="FA94" t="s">
        <v>376</v>
      </c>
      <c r="FB94" t="s">
        <v>376</v>
      </c>
      <c r="FC94" t="s">
        <v>376</v>
      </c>
      <c r="FD94" t="s">
        <v>376</v>
      </c>
      <c r="FE94" t="s">
        <v>376</v>
      </c>
      <c r="FF94" t="s">
        <v>376</v>
      </c>
      <c r="FG94" t="s">
        <v>376</v>
      </c>
      <c r="FH94" t="s">
        <v>376</v>
      </c>
      <c r="FI94" t="s">
        <v>376</v>
      </c>
      <c r="FJ94" t="s">
        <v>376</v>
      </c>
      <c r="FK94" t="s">
        <v>376</v>
      </c>
      <c r="FL94" t="s">
        <v>376</v>
      </c>
      <c r="FM94" t="s">
        <v>376</v>
      </c>
      <c r="FN94" t="s">
        <v>376</v>
      </c>
      <c r="FO94" t="s">
        <v>376</v>
      </c>
      <c r="FP94" t="s">
        <v>376</v>
      </c>
      <c r="FQ94" t="s">
        <v>376</v>
      </c>
      <c r="FR94" t="s">
        <v>376</v>
      </c>
      <c r="FS94" t="s">
        <v>376</v>
      </c>
      <c r="FT94" t="s">
        <v>376</v>
      </c>
      <c r="FU94" t="s">
        <v>376</v>
      </c>
      <c r="FV94" t="s">
        <v>376</v>
      </c>
      <c r="FW94" t="s">
        <v>376</v>
      </c>
      <c r="FX94" t="s">
        <v>376</v>
      </c>
      <c r="FY94" t="s">
        <v>376</v>
      </c>
      <c r="FZ94" t="s">
        <v>376</v>
      </c>
      <c r="GA94" t="s">
        <v>376</v>
      </c>
      <c r="GB94" t="s">
        <v>376</v>
      </c>
      <c r="GC94" t="s">
        <v>376</v>
      </c>
      <c r="GD94" t="s">
        <v>376</v>
      </c>
      <c r="GE94" t="s">
        <v>376</v>
      </c>
      <c r="GF94" t="s">
        <v>376</v>
      </c>
      <c r="GG94" t="s">
        <v>376</v>
      </c>
      <c r="GH94" t="s">
        <v>376</v>
      </c>
      <c r="GI94" t="s">
        <v>376</v>
      </c>
      <c r="GJ94" t="s">
        <v>376</v>
      </c>
      <c r="GK94" t="s">
        <v>376</v>
      </c>
      <c r="GL94" t="s">
        <v>376</v>
      </c>
      <c r="GM94" t="s">
        <v>376</v>
      </c>
      <c r="GN94" t="s">
        <v>376</v>
      </c>
      <c r="GO94" t="s">
        <v>376</v>
      </c>
      <c r="GP94" t="s">
        <v>376</v>
      </c>
      <c r="GQ94" t="s">
        <v>376</v>
      </c>
      <c r="GR94" t="s">
        <v>376</v>
      </c>
      <c r="GS94" t="s">
        <v>376</v>
      </c>
      <c r="JF94" s="8">
        <f>AVERAGE(Tabla2[[#This Row],[Año]])</f>
        <v>2018</v>
      </c>
      <c r="JG94" s="8" t="s">
        <v>376</v>
      </c>
      <c r="JH94" s="8">
        <v>1</v>
      </c>
    </row>
    <row r="95" spans="1:268" x14ac:dyDescent="0.35">
      <c r="A95" s="33">
        <v>82</v>
      </c>
      <c r="B95" t="s">
        <v>359</v>
      </c>
      <c r="C95" t="s">
        <v>360</v>
      </c>
      <c r="D95">
        <v>601010248</v>
      </c>
      <c r="E95" t="s">
        <v>376</v>
      </c>
      <c r="F95" t="s">
        <v>376</v>
      </c>
      <c r="G95" t="s">
        <v>801</v>
      </c>
      <c r="H95" t="s">
        <v>750</v>
      </c>
      <c r="I95" t="s">
        <v>376</v>
      </c>
      <c r="J95" t="s">
        <v>376</v>
      </c>
      <c r="K95" t="s">
        <v>376</v>
      </c>
      <c r="L95" t="s">
        <v>376</v>
      </c>
      <c r="M95" t="s">
        <v>863</v>
      </c>
      <c r="N95" t="s">
        <v>376</v>
      </c>
      <c r="O95" t="s">
        <v>1015</v>
      </c>
      <c r="P95">
        <v>87989495</v>
      </c>
      <c r="Q95" s="30" t="s">
        <v>1016</v>
      </c>
      <c r="R95" t="s">
        <v>393</v>
      </c>
      <c r="S95" t="s">
        <v>393</v>
      </c>
      <c r="T95" t="s">
        <v>376</v>
      </c>
      <c r="U95" t="s">
        <v>755</v>
      </c>
      <c r="V95" t="s">
        <v>755</v>
      </c>
      <c r="W95" t="s">
        <v>376</v>
      </c>
      <c r="X95" t="s">
        <v>755</v>
      </c>
      <c r="Y95" t="s">
        <v>393</v>
      </c>
      <c r="Z95" t="s">
        <v>393</v>
      </c>
      <c r="AA95" t="s">
        <v>393</v>
      </c>
      <c r="AB95" t="s">
        <v>376</v>
      </c>
      <c r="AC95" t="s">
        <v>393</v>
      </c>
      <c r="AD95" t="s">
        <v>393</v>
      </c>
      <c r="AE95" t="s">
        <v>393</v>
      </c>
      <c r="AF95" t="s">
        <v>393</v>
      </c>
      <c r="AG95" t="s">
        <v>393</v>
      </c>
      <c r="AH95" t="s">
        <v>393</v>
      </c>
      <c r="AI95" s="44" t="s">
        <v>393</v>
      </c>
      <c r="AJ95" t="s">
        <v>393</v>
      </c>
      <c r="AK95" s="49">
        <v>0.1</v>
      </c>
      <c r="AL95">
        <v>8</v>
      </c>
      <c r="AM95" t="s">
        <v>378</v>
      </c>
      <c r="AN95" t="s">
        <v>393</v>
      </c>
      <c r="AO95" t="s">
        <v>393</v>
      </c>
      <c r="AP95" t="s">
        <v>1017</v>
      </c>
      <c r="AQ95">
        <v>105910307</v>
      </c>
      <c r="AR95" t="s">
        <v>393</v>
      </c>
      <c r="AS95" t="s">
        <v>393</v>
      </c>
      <c r="AT95" t="s">
        <v>393</v>
      </c>
      <c r="AU95" t="s">
        <v>393</v>
      </c>
      <c r="AV95" t="s">
        <v>393</v>
      </c>
      <c r="AW95" t="s">
        <v>376</v>
      </c>
      <c r="AX95" t="s">
        <v>393</v>
      </c>
      <c r="AY95" t="s">
        <v>393</v>
      </c>
      <c r="AZ95" s="30" t="s">
        <v>1016</v>
      </c>
      <c r="BA95">
        <v>87989495</v>
      </c>
      <c r="BB95" t="s">
        <v>376</v>
      </c>
      <c r="BC95" t="s">
        <v>376</v>
      </c>
      <c r="BD95" t="s">
        <v>376</v>
      </c>
      <c r="BE95" t="s">
        <v>376</v>
      </c>
      <c r="BF95" t="s">
        <v>376</v>
      </c>
      <c r="BG95" t="s">
        <v>376</v>
      </c>
      <c r="BH95" t="s">
        <v>376</v>
      </c>
      <c r="BI95" t="s">
        <v>376</v>
      </c>
      <c r="BJ95" t="s">
        <v>376</v>
      </c>
      <c r="BK95" t="s">
        <v>376</v>
      </c>
      <c r="BL95" t="s">
        <v>376</v>
      </c>
      <c r="BM95" t="s">
        <v>376</v>
      </c>
      <c r="BN95" t="s">
        <v>376</v>
      </c>
      <c r="BO95" t="s">
        <v>376</v>
      </c>
      <c r="BP95" t="s">
        <v>376</v>
      </c>
      <c r="BQ95" t="s">
        <v>376</v>
      </c>
      <c r="BR95" t="s">
        <v>376</v>
      </c>
      <c r="BS95" t="s">
        <v>376</v>
      </c>
      <c r="BT95" t="s">
        <v>376</v>
      </c>
      <c r="BU95" t="s">
        <v>376</v>
      </c>
      <c r="BV95" t="s">
        <v>376</v>
      </c>
      <c r="BW95" t="s">
        <v>376</v>
      </c>
      <c r="BX95" t="s">
        <v>376</v>
      </c>
      <c r="BY95" t="s">
        <v>376</v>
      </c>
      <c r="BZ95" t="s">
        <v>376</v>
      </c>
      <c r="CA95" t="s">
        <v>376</v>
      </c>
      <c r="CB95" t="s">
        <v>376</v>
      </c>
      <c r="CC95" t="s">
        <v>376</v>
      </c>
      <c r="CD95" t="s">
        <v>376</v>
      </c>
      <c r="CE95" t="s">
        <v>376</v>
      </c>
      <c r="CF95" t="s">
        <v>376</v>
      </c>
      <c r="CG95" t="s">
        <v>376</v>
      </c>
      <c r="CH95" t="s">
        <v>376</v>
      </c>
      <c r="CI95" t="s">
        <v>376</v>
      </c>
      <c r="CJ95" t="s">
        <v>376</v>
      </c>
      <c r="CK95" t="s">
        <v>376</v>
      </c>
      <c r="CL95" t="s">
        <v>376</v>
      </c>
      <c r="CM95" t="s">
        <v>376</v>
      </c>
      <c r="CN95" t="s">
        <v>376</v>
      </c>
      <c r="CO95" t="s">
        <v>376</v>
      </c>
      <c r="CP95" t="s">
        <v>376</v>
      </c>
      <c r="CQ95" t="s">
        <v>376</v>
      </c>
      <c r="CR95" t="s">
        <v>376</v>
      </c>
      <c r="CS95" t="s">
        <v>376</v>
      </c>
      <c r="CT95" t="s">
        <v>376</v>
      </c>
      <c r="CU95" t="s">
        <v>376</v>
      </c>
      <c r="CV95" t="s">
        <v>376</v>
      </c>
      <c r="CW95" t="s">
        <v>376</v>
      </c>
      <c r="CX95" t="s">
        <v>376</v>
      </c>
      <c r="CY95" t="s">
        <v>376</v>
      </c>
      <c r="CZ95" t="s">
        <v>376</v>
      </c>
      <c r="DA95" t="s">
        <v>376</v>
      </c>
      <c r="DB95" t="s">
        <v>376</v>
      </c>
      <c r="DC95" t="s">
        <v>376</v>
      </c>
      <c r="DD95" t="s">
        <v>376</v>
      </c>
      <c r="DE95" t="s">
        <v>376</v>
      </c>
      <c r="DF95" t="s">
        <v>376</v>
      </c>
      <c r="DG95" t="s">
        <v>376</v>
      </c>
      <c r="DH95" t="s">
        <v>376</v>
      </c>
      <c r="DI95" t="s">
        <v>376</v>
      </c>
      <c r="DJ95" t="s">
        <v>376</v>
      </c>
      <c r="DK95" t="s">
        <v>376</v>
      </c>
      <c r="DL95" t="s">
        <v>376</v>
      </c>
      <c r="DM95" t="s">
        <v>376</v>
      </c>
      <c r="DN95" t="s">
        <v>376</v>
      </c>
      <c r="DO95" t="s">
        <v>376</v>
      </c>
      <c r="DP95" t="s">
        <v>376</v>
      </c>
      <c r="DQ95" t="s">
        <v>376</v>
      </c>
      <c r="DR95" t="s">
        <v>376</v>
      </c>
      <c r="DS95" t="s">
        <v>376</v>
      </c>
      <c r="DT95" t="s">
        <v>376</v>
      </c>
      <c r="DU95" t="s">
        <v>376</v>
      </c>
      <c r="DV95" t="s">
        <v>376</v>
      </c>
      <c r="DW95" t="s">
        <v>376</v>
      </c>
      <c r="DX95" t="s">
        <v>376</v>
      </c>
      <c r="DY95" t="s">
        <v>376</v>
      </c>
      <c r="DZ95" t="s">
        <v>376</v>
      </c>
      <c r="EA95" t="s">
        <v>376</v>
      </c>
      <c r="EB95" t="s">
        <v>376</v>
      </c>
      <c r="EC95" t="s">
        <v>376</v>
      </c>
      <c r="ED95" t="s">
        <v>376</v>
      </c>
      <c r="EE95" t="s">
        <v>376</v>
      </c>
      <c r="EF95" t="s">
        <v>376</v>
      </c>
      <c r="EG95" t="s">
        <v>376</v>
      </c>
      <c r="EH95" t="s">
        <v>1018</v>
      </c>
      <c r="EI95" t="s">
        <v>382</v>
      </c>
      <c r="EJ95" s="8">
        <v>2012</v>
      </c>
      <c r="EK95" t="s">
        <v>393</v>
      </c>
      <c r="EL95" t="s">
        <v>385</v>
      </c>
      <c r="EM95" t="s">
        <v>457</v>
      </c>
      <c r="EN95" t="s">
        <v>393</v>
      </c>
      <c r="EO95" t="s">
        <v>376</v>
      </c>
      <c r="EP95" t="s">
        <v>393</v>
      </c>
      <c r="EQ95" t="s">
        <v>393</v>
      </c>
      <c r="ER95" t="s">
        <v>393</v>
      </c>
      <c r="ES95" t="s">
        <v>376</v>
      </c>
      <c r="ET95" t="s">
        <v>376</v>
      </c>
      <c r="EU95" t="s">
        <v>393</v>
      </c>
      <c r="EV95" t="s">
        <v>393</v>
      </c>
      <c r="EW95" t="s">
        <v>401</v>
      </c>
      <c r="EX95" t="s">
        <v>376</v>
      </c>
      <c r="EY95" t="s">
        <v>376</v>
      </c>
      <c r="EZ95" t="s">
        <v>376</v>
      </c>
      <c r="FA95" t="s">
        <v>376</v>
      </c>
      <c r="FB95" t="s">
        <v>376</v>
      </c>
      <c r="FC95" t="s">
        <v>376</v>
      </c>
      <c r="FD95" t="s">
        <v>376</v>
      </c>
      <c r="FE95" t="s">
        <v>376</v>
      </c>
      <c r="FF95" t="s">
        <v>376</v>
      </c>
      <c r="FG95" t="s">
        <v>376</v>
      </c>
      <c r="FH95" t="s">
        <v>376</v>
      </c>
      <c r="FI95" t="s">
        <v>376</v>
      </c>
      <c r="FJ95" t="s">
        <v>376</v>
      </c>
      <c r="FK95" t="s">
        <v>376</v>
      </c>
      <c r="FL95" t="s">
        <v>376</v>
      </c>
      <c r="FM95" t="s">
        <v>376</v>
      </c>
      <c r="FN95" t="s">
        <v>376</v>
      </c>
      <c r="FO95" t="s">
        <v>376</v>
      </c>
      <c r="FP95" t="s">
        <v>376</v>
      </c>
      <c r="FQ95" t="s">
        <v>376</v>
      </c>
      <c r="FR95" t="s">
        <v>376</v>
      </c>
      <c r="FS95" t="s">
        <v>376</v>
      </c>
      <c r="FT95" t="s">
        <v>376</v>
      </c>
      <c r="FU95" t="s">
        <v>376</v>
      </c>
      <c r="FV95" t="s">
        <v>376</v>
      </c>
      <c r="FW95" t="s">
        <v>376</v>
      </c>
      <c r="FX95" t="s">
        <v>376</v>
      </c>
      <c r="FY95" t="s">
        <v>376</v>
      </c>
      <c r="FZ95" t="s">
        <v>376</v>
      </c>
      <c r="GA95" t="s">
        <v>376</v>
      </c>
      <c r="GB95" t="s">
        <v>376</v>
      </c>
      <c r="GC95" t="s">
        <v>376</v>
      </c>
      <c r="GD95" t="s">
        <v>376</v>
      </c>
      <c r="GE95" t="s">
        <v>376</v>
      </c>
      <c r="GF95" t="s">
        <v>376</v>
      </c>
      <c r="GG95" t="s">
        <v>376</v>
      </c>
      <c r="GH95" t="s">
        <v>376</v>
      </c>
      <c r="GI95" t="s">
        <v>376</v>
      </c>
      <c r="GJ95" t="s">
        <v>376</v>
      </c>
      <c r="GK95" t="s">
        <v>376</v>
      </c>
      <c r="GL95" t="s">
        <v>376</v>
      </c>
      <c r="GM95" t="s">
        <v>376</v>
      </c>
      <c r="GN95" t="s">
        <v>376</v>
      </c>
      <c r="GO95" t="s">
        <v>376</v>
      </c>
      <c r="GP95" t="s">
        <v>376</v>
      </c>
      <c r="GQ95" t="s">
        <v>376</v>
      </c>
      <c r="GR95" t="s">
        <v>376</v>
      </c>
      <c r="GS95" t="s">
        <v>376</v>
      </c>
      <c r="JF95" s="8">
        <f>AVERAGE(Tabla2[[#This Row],[Año]])</f>
        <v>2012</v>
      </c>
      <c r="JG95" s="8" t="s">
        <v>376</v>
      </c>
      <c r="JH95" s="8">
        <v>1</v>
      </c>
    </row>
  </sheetData>
  <mergeCells count="8">
    <mergeCell ref="A11:L11"/>
    <mergeCell ref="M11:AO11"/>
    <mergeCell ref="AP11:JE11"/>
    <mergeCell ref="A2:H5"/>
    <mergeCell ref="I2:K2"/>
    <mergeCell ref="I3:K3"/>
    <mergeCell ref="I4:K4"/>
    <mergeCell ref="I5:K5"/>
  </mergeCells>
  <phoneticPr fontId="14" type="noConversion"/>
  <conditionalFormatting sqref="EJ13:EM13">
    <cfRule type="cellIs" dxfId="14" priority="9" operator="lessThan">
      <formula>2016</formula>
    </cfRule>
  </conditionalFormatting>
  <conditionalFormatting sqref="EV1:EV6">
    <cfRule type="cellIs" dxfId="13" priority="1" operator="lessThan">
      <formula>2016</formula>
    </cfRule>
  </conditionalFormatting>
  <conditionalFormatting sqref="EZ13:FC13">
    <cfRule type="cellIs" dxfId="12" priority="8" operator="lessThan">
      <formula>2016</formula>
    </cfRule>
  </conditionalFormatting>
  <conditionalFormatting sqref="FP13:FS13">
    <cfRule type="cellIs" dxfId="11" priority="7" operator="lessThan">
      <formula>2016</formula>
    </cfRule>
  </conditionalFormatting>
  <conditionalFormatting sqref="GF13:GI13">
    <cfRule type="cellIs" dxfId="10" priority="6" operator="lessThan">
      <formula>2016</formula>
    </cfRule>
  </conditionalFormatting>
  <conditionalFormatting sqref="GV13:GY13">
    <cfRule type="cellIs" dxfId="9" priority="5" operator="lessThan">
      <formula>2016</formula>
    </cfRule>
  </conditionalFormatting>
  <conditionalFormatting sqref="HL13:HO13">
    <cfRule type="cellIs" dxfId="8" priority="4" operator="lessThan">
      <formula>2016</formula>
    </cfRule>
  </conditionalFormatting>
  <conditionalFormatting sqref="IB13:IE13">
    <cfRule type="cellIs" dxfId="7" priority="3" operator="lessThan">
      <formula>2016</formula>
    </cfRule>
  </conditionalFormatting>
  <conditionalFormatting sqref="IR13:IU13">
    <cfRule type="cellIs" dxfId="6" priority="2" operator="lessThan">
      <formula>2016</formula>
    </cfRule>
  </conditionalFormatting>
  <hyperlinks>
    <hyperlink ref="Q14" r:id="rId1" xr:uid="{A918D0B3-0CCD-4CF6-BF2C-8B1379955B17}"/>
    <hyperlink ref="Q15" r:id="rId2" xr:uid="{7AC1135A-0020-43E8-B5C4-1D2DEA9121D6}"/>
    <hyperlink ref="Q16" r:id="rId3" xr:uid="{5711BA21-78F6-4DB5-AE5A-696F0D9AB7BC}"/>
    <hyperlink ref="Q17" r:id="rId4" xr:uid="{03E9A46E-56C4-49FA-AA7B-3A163D0FB6B5}"/>
    <hyperlink ref="AZ17" r:id="rId5" xr:uid="{E8EFD4DD-A55A-41AC-B53A-69DA3E731A72}"/>
    <hyperlink ref="Q18" r:id="rId6" xr:uid="{754980A5-DCF7-41FE-BF03-5C6478731A4B}"/>
    <hyperlink ref="Q19" r:id="rId7" xr:uid="{D6EE8B3D-BE81-452B-A944-601BEDDF095B}"/>
    <hyperlink ref="AZ19" r:id="rId8" xr:uid="{DD3D3856-35A1-4B8F-81B0-B278EB520F30}"/>
    <hyperlink ref="BL19" r:id="rId9" xr:uid="{B0717828-2E8A-4801-BE4B-F3E4C602FBCD}"/>
    <hyperlink ref="Q20" r:id="rId10" xr:uid="{04115F61-7527-4E85-8BE9-D6C7264A1CE5}"/>
    <hyperlink ref="Q22" r:id="rId11" xr:uid="{173E8D45-F3F5-43DE-BD38-390CE33C26B6}"/>
    <hyperlink ref="Q23" r:id="rId12" xr:uid="{C28861E1-652E-45B1-9FAA-EE0945A00300}"/>
    <hyperlink ref="Q24" r:id="rId13" xr:uid="{8F26EE69-18EC-441A-B7B9-BE8A0ADA24D1}"/>
    <hyperlink ref="AZ24" r:id="rId14" xr:uid="{533AE293-9F82-4C00-B110-35F005EE854F}"/>
    <hyperlink ref="Q25" r:id="rId15" xr:uid="{F1C303D0-095A-44FF-9212-18AF5E6303F7}"/>
    <hyperlink ref="Q26" r:id="rId16" xr:uid="{E808D779-A4EF-483C-8928-C43AF29CE094}"/>
    <hyperlink ref="Q27" r:id="rId17" xr:uid="{4738CA6F-40CE-4E45-9245-8618C92BAF28}"/>
    <hyperlink ref="Q28" r:id="rId18" xr:uid="{E31D810F-AFA9-46A5-87AA-6F62CD5D76D1}"/>
    <hyperlink ref="Q29" r:id="rId19" xr:uid="{39C92735-0EFB-4B10-9FC2-1C1A4E29F198}"/>
    <hyperlink ref="Q30" r:id="rId20" xr:uid="{40CAEB13-11D0-43D1-96E1-99F5EDB42EE9}"/>
    <hyperlink ref="Q31" r:id="rId21" xr:uid="{5D914275-B644-48B8-AABC-C3FA60EA7476}"/>
    <hyperlink ref="AZ31" r:id="rId22" xr:uid="{512AD987-6D82-42DE-8EF4-467ED644DAA9}"/>
    <hyperlink ref="Q32" r:id="rId23" xr:uid="{16FD7782-48ED-4A10-AE2B-C7AADFA4D62D}"/>
    <hyperlink ref="AZ32" r:id="rId24" xr:uid="{636B8083-8F63-4DD7-9052-990C5F3B7C00}"/>
    <hyperlink ref="Q33" r:id="rId25" xr:uid="{DBC2C533-AE24-4DBA-969C-1FEF9254CE01}"/>
    <hyperlink ref="AZ33" r:id="rId26" xr:uid="{C25959F0-E7A4-4270-A2B0-DCE77C1B0AC1}"/>
    <hyperlink ref="Q34" r:id="rId27" xr:uid="{4B6F21D2-A305-4C6D-9489-5DD79864984A}"/>
    <hyperlink ref="Q35" r:id="rId28" xr:uid="{C3F6B229-4D12-42A9-81FE-14BDD3031B7F}"/>
    <hyperlink ref="Q36" r:id="rId29" xr:uid="{4FB8795A-E89F-4B0D-865D-7B57BCDC890A}"/>
    <hyperlink ref="Q37" r:id="rId30" xr:uid="{CD52180F-F4B4-424E-B140-8049A7579977}"/>
    <hyperlink ref="AZ37" r:id="rId31" xr:uid="{FF5B7FF4-3370-4A95-AC7E-C80AFC5485DE}"/>
    <hyperlink ref="Q38" r:id="rId32" xr:uid="{3552F03B-3D32-4398-BC13-82A73AE0F26F}"/>
    <hyperlink ref="Q39" r:id="rId33" xr:uid="{B0E4A4DE-2C36-4224-BCC9-8E22009F1EBC}"/>
    <hyperlink ref="Q40" r:id="rId34" xr:uid="{E472B948-9260-48F9-8CC7-67FFDED26395}"/>
    <hyperlink ref="Q41" r:id="rId35" xr:uid="{E6553A99-C823-4708-8D81-8C855965F192}"/>
    <hyperlink ref="AZ41" r:id="rId36" xr:uid="{672762EC-D488-4F52-9246-3B8D1BF3DF1F}"/>
    <hyperlink ref="BL41" r:id="rId37" xr:uid="{2B6158F1-111F-4E0C-99FF-3B73FC3FB42D}"/>
    <hyperlink ref="Q42" r:id="rId38" xr:uid="{62606A76-ED6E-48DF-A6B7-4798B2315B57}"/>
    <hyperlink ref="Q43" r:id="rId39" xr:uid="{2276BB0A-47C4-4789-BA71-4E5CFC7C56A5}"/>
    <hyperlink ref="AZ43" r:id="rId40" xr:uid="{6C1F7677-F777-411F-A434-F2C032D90FAD}"/>
    <hyperlink ref="Q44" r:id="rId41" xr:uid="{B8919CE1-01FD-42E1-A490-85E892818E1A}"/>
    <hyperlink ref="Q45" r:id="rId42" xr:uid="{391E73CD-46F1-4989-8AA1-131DF58B5499}"/>
    <hyperlink ref="Q46" r:id="rId43" xr:uid="{2558B0AF-6C04-4716-8260-A35E5D5B1BAE}"/>
    <hyperlink ref="AZ46" r:id="rId44" xr:uid="{35B70EE0-93A3-4554-B129-95EBC0457312}"/>
    <hyperlink ref="Q48" r:id="rId45" xr:uid="{131BC446-FFBA-418B-81C8-73A0560C3DAD}"/>
    <hyperlink ref="Q49" r:id="rId46" xr:uid="{E47F5FC2-DC97-4DFD-9C42-F8B564B46010}"/>
    <hyperlink ref="AZ49" r:id="rId47" xr:uid="{A57CE339-3DD9-4BA6-83CB-1B891DB1EC04}"/>
    <hyperlink ref="Q50" r:id="rId48" xr:uid="{7912CA28-CF3C-42B5-8E3E-3E67A4040216}"/>
    <hyperlink ref="Q51" r:id="rId49" xr:uid="{9CC6B6A8-27CB-4A6E-89BB-7DEB52CAE6D6}"/>
    <hyperlink ref="Q52" r:id="rId50" xr:uid="{D84E6F20-64CF-47F3-AC65-AE31D3927ADE}"/>
    <hyperlink ref="Q53" r:id="rId51" display="mariocostarica@gmail.com" xr:uid="{CFC7A6E4-6C4F-4D9D-ABC6-05F58E58CCEC}"/>
    <hyperlink ref="Q54" r:id="rId52" xr:uid="{BBC5F354-40C7-470A-B012-6B62FAF61B40}"/>
    <hyperlink ref="Q55" r:id="rId53" xr:uid="{A0A8E848-A43D-4C6D-8174-7E4D5F3D1FB5}"/>
    <hyperlink ref="Q21" r:id="rId54" xr:uid="{EC6F47B3-B4FF-4B6E-BC0B-222D63363541}"/>
    <hyperlink ref="AZ50" r:id="rId55" xr:uid="{8DA98408-7D65-4926-84F5-FA6A00E26859}"/>
    <hyperlink ref="Q56" r:id="rId56" xr:uid="{F3E51FFA-B4D7-409F-A917-63C233A35510}"/>
    <hyperlink ref="AZ56" r:id="rId57" xr:uid="{A1134916-BA8A-4956-AE1F-1252AE3D4C7A}"/>
    <hyperlink ref="Q57" r:id="rId58" xr:uid="{970A3B81-B780-46EE-80C1-1FF341D90F4F}"/>
    <hyperlink ref="Q58" r:id="rId59" xr:uid="{D5742DB2-6869-45E1-AC2B-1121C11BEAC6}"/>
    <hyperlink ref="Q59" r:id="rId60" xr:uid="{08CC9EF3-090B-4A86-A046-5FDFD47F9A42}"/>
    <hyperlink ref="Q60" r:id="rId61" xr:uid="{84080D91-C1B8-457C-90AE-14C5728204D5}"/>
    <hyperlink ref="AZ60" r:id="rId62" xr:uid="{9BE038B6-7506-4FBF-9000-C2D04E58EB6E}"/>
    <hyperlink ref="Q61" r:id="rId63" xr:uid="{7F777E4E-43F7-4C50-83C2-62A6712AF474}"/>
    <hyperlink ref="Q62" r:id="rId64" xr:uid="{2D5B2F43-9DEB-407A-BA61-0408736551F3}"/>
    <hyperlink ref="Q63" r:id="rId65" xr:uid="{9F1220B4-A457-4D2B-9381-122863838DC5}"/>
    <hyperlink ref="AZ63" r:id="rId66" xr:uid="{CF84C8A7-5179-4D1E-A69F-9B85135A169A}"/>
    <hyperlink ref="Q64" r:id="rId67" xr:uid="{202602E1-E0DC-4433-AB8F-FD5E10AD143D}"/>
    <hyperlink ref="AZ64" r:id="rId68" xr:uid="{93A8F3B1-611D-45AA-88E0-BCED69BEEC7E}"/>
    <hyperlink ref="Q65" r:id="rId69" xr:uid="{D03428A4-BCD6-44D8-9340-A878765B06FD}"/>
    <hyperlink ref="Q66" r:id="rId70" xr:uid="{0993B279-C8E4-463B-A33B-708B1606F642}"/>
    <hyperlink ref="Q67" r:id="rId71" xr:uid="{77856D7E-FAB5-4B16-A004-3D9BE3DE5C4B}"/>
    <hyperlink ref="Q68" r:id="rId72" xr:uid="{9AD36F62-041E-4B39-B7E0-8533021242B1}"/>
    <hyperlink ref="AZ69" r:id="rId73" xr:uid="{AD1F6787-89DC-4A45-80A1-DB4C1352FCF7}"/>
    <hyperlink ref="BL69" r:id="rId74" xr:uid="{E49C23B7-4A29-4F09-B620-601E33F72E24}"/>
    <hyperlink ref="BX69" r:id="rId75" xr:uid="{645769AB-F0D1-45A0-85CB-6E50CD72F3D8}"/>
    <hyperlink ref="Q70" r:id="rId76" xr:uid="{908C2FAF-F3E3-489D-84C6-14F5A8247E06}"/>
    <hyperlink ref="AZ70" r:id="rId77" xr:uid="{DB9B3103-1A19-4B61-93AB-0C7DBDAF1C9B}"/>
    <hyperlink ref="BL70" r:id="rId78" xr:uid="{1DFAEFF7-0F70-4E0C-B93E-5983C46A9A4A}"/>
    <hyperlink ref="Q71" r:id="rId79" xr:uid="{1B277048-85B6-4D73-8C5E-5246C77E5C5F}"/>
    <hyperlink ref="Q72" r:id="rId80" xr:uid="{E89401D6-296B-44E4-808F-1375E9991E9F}"/>
    <hyperlink ref="Q73" r:id="rId81" xr:uid="{EBE1C420-275C-4F54-B36C-5B416CACB739}"/>
    <hyperlink ref="Q74" r:id="rId82" xr:uid="{ED781411-C262-4B14-A321-544C2FF67399}"/>
    <hyperlink ref="Q75" r:id="rId83" xr:uid="{69E1D8AC-0EB1-4BE8-8AE9-3FEB50AC0A61}"/>
    <hyperlink ref="AZ75" r:id="rId84" xr:uid="{43800351-28E9-46B4-AF8A-2E5D3CF44A4A}"/>
    <hyperlink ref="BL75" r:id="rId85" xr:uid="{423DC4AE-426A-40F5-BF86-04B17ACAF7FC}"/>
    <hyperlink ref="Q76" r:id="rId86" xr:uid="{747B949C-CE94-4D74-8313-0B8C7CDB472A}"/>
    <hyperlink ref="Q77" r:id="rId87" xr:uid="{22A3F915-55B5-4AE2-AA7E-9798D8F8DC3F}"/>
    <hyperlink ref="AZ77" r:id="rId88" xr:uid="{DD5A7928-5114-42C5-9E56-0FDF92939146}"/>
    <hyperlink ref="BL77" r:id="rId89" xr:uid="{FD922640-7499-4763-815B-34E3DF7BF25F}"/>
    <hyperlink ref="Q78" r:id="rId90" xr:uid="{85EECBA2-825B-4A37-BBCA-A2833A5229FE}"/>
    <hyperlink ref="Q79" r:id="rId91" xr:uid="{8EEBEFFF-0A39-4606-A812-0F6EE4D163AF}"/>
    <hyperlink ref="Q80" r:id="rId92" xr:uid="{20A662DE-335B-41A9-B2B7-EAE4C28E9260}"/>
    <hyperlink ref="AZ80" r:id="rId93" xr:uid="{87D54FD7-C83F-4797-90B9-014F221BB19D}"/>
    <hyperlink ref="BL80" r:id="rId94" xr:uid="{3F6608BA-5BC4-4E84-B939-FDC3D117E813}"/>
    <hyperlink ref="Q82" r:id="rId95" xr:uid="{53B1895F-5C71-4C8E-B690-2FC2F0EC2D48}"/>
    <hyperlink ref="AZ82" r:id="rId96" xr:uid="{9EEFEB60-C20C-4451-87C0-6106E4161C94}"/>
    <hyperlink ref="Q83" r:id="rId97" xr:uid="{DC93D906-72DB-479F-9E00-8E17C919AAA1}"/>
    <hyperlink ref="AZ83" r:id="rId98" xr:uid="{4B399CB0-18F0-4516-9BA7-352B17732DE7}"/>
    <hyperlink ref="Q84" r:id="rId99" xr:uid="{8021CFF9-F27F-40EE-8EAF-E02AAA27EC0C}"/>
    <hyperlink ref="AZ84" r:id="rId100" xr:uid="{0DDE79C9-C5E3-4331-BFAD-2461502B0E99}"/>
    <hyperlink ref="Q85" r:id="rId101" xr:uid="{76F0A247-F2E9-4919-8348-094746C8BB53}"/>
    <hyperlink ref="AZ85" r:id="rId102" xr:uid="{400DFBCA-528F-4473-A450-8C5D90358A20}"/>
    <hyperlink ref="Q86" r:id="rId103" xr:uid="{46769963-5C0B-4DE9-87C1-4793CCC1A755}"/>
    <hyperlink ref="Q87" r:id="rId104" xr:uid="{B3FD13D3-75E4-44C4-9B2C-C217CDE6A96D}"/>
    <hyperlink ref="Q88" r:id="rId105" xr:uid="{E8E5ABF9-6141-4FF9-9537-78AB8A1010D1}"/>
    <hyperlink ref="Q89" r:id="rId106" xr:uid="{302D3B19-3A4D-46C1-95C3-4ADB087606E6}"/>
    <hyperlink ref="Q90" r:id="rId107" xr:uid="{35F09C7B-8B5F-4E2E-A01D-4A8C3C72BFA3}"/>
    <hyperlink ref="Q91" r:id="rId108" xr:uid="{D458C330-960E-462D-94B4-DBCFD0B9EB39}"/>
    <hyperlink ref="Q92" r:id="rId109" xr:uid="{04128801-DA2D-4885-A168-FCD742C55E02}"/>
    <hyperlink ref="Q93" r:id="rId110" xr:uid="{C843CDFA-D262-4230-9410-AF565A62B93D}"/>
    <hyperlink ref="Q94" r:id="rId111" xr:uid="{CE3DC29E-1505-486F-A3AC-1D076DD63DA4}"/>
    <hyperlink ref="AZ94" r:id="rId112" xr:uid="{A881B61D-AA9A-4B09-9547-EC2EFE67985C}"/>
    <hyperlink ref="Q95" r:id="rId113" xr:uid="{D4636C49-51C3-46D8-8181-A9BE78031A71}"/>
    <hyperlink ref="AZ95" r:id="rId114" xr:uid="{1282A255-1F80-442C-8032-9F0BDE9AB980}"/>
    <hyperlink ref="Q69" r:id="rId115" xr:uid="{EC07D2E8-3DDA-4DAB-9095-A4BC61174532}"/>
    <hyperlink ref="AZ79" r:id="rId116" xr:uid="{6AEAFEE9-BC73-45F2-AB46-8F309FF04542}"/>
    <hyperlink ref="AZ90" r:id="rId117" xr:uid="{641D52DC-2C25-47B7-AE20-58550E88331A}"/>
  </hyperlinks>
  <pageMargins left="0.7" right="0.7" top="0.75" bottom="0.75" header="0.3" footer="0.3"/>
  <pageSetup orientation="portrait" r:id="rId118"/>
  <legacyDrawing r:id="rId119"/>
  <tableParts count="1">
    <tablePart r:id="rId12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02A0-DDD7-47BE-BB97-6D2CF8784D88}">
  <dimension ref="A1:W62"/>
  <sheetViews>
    <sheetView topLeftCell="C44" zoomScale="84" zoomScaleNormal="84" workbookViewId="0">
      <selection activeCell="V64" sqref="V64:W64"/>
    </sheetView>
  </sheetViews>
  <sheetFormatPr baseColWidth="10" defaultRowHeight="14.5" x14ac:dyDescent="0.35"/>
  <cols>
    <col min="1" max="1" width="10.90625" style="8"/>
    <col min="2" max="2" width="32.81640625" customWidth="1"/>
    <col min="7" max="7" width="8.7265625" customWidth="1"/>
    <col min="8" max="8" width="18.7265625" customWidth="1"/>
    <col min="9" max="12" width="10.90625" customWidth="1"/>
    <col min="13" max="13" width="6.54296875" style="8" customWidth="1"/>
    <col min="14" max="14" width="8.36328125" style="8" customWidth="1"/>
    <col min="15" max="15" width="10.90625" style="8"/>
    <col min="16" max="16" width="7.08984375" style="8" customWidth="1"/>
    <col min="17" max="17" width="8.26953125" style="8" customWidth="1"/>
    <col min="18" max="18" width="10.90625" style="58"/>
    <col min="19" max="19" width="6.90625" style="8" customWidth="1"/>
    <col min="20" max="21" width="10.90625" style="8"/>
    <col min="22" max="22" width="5.90625" style="8" customWidth="1"/>
    <col min="23" max="23" width="7.90625" style="8" customWidth="1"/>
  </cols>
  <sheetData>
    <row r="1" spans="1:23" s="27" customFormat="1" ht="29" x14ac:dyDescent="0.35">
      <c r="A1" s="26" t="s">
        <v>362</v>
      </c>
      <c r="B1" s="26" t="s">
        <v>363</v>
      </c>
      <c r="C1" s="26" t="s">
        <v>364</v>
      </c>
      <c r="D1" s="26" t="s">
        <v>365</v>
      </c>
      <c r="E1" s="26" t="s">
        <v>366</v>
      </c>
      <c r="F1" s="26" t="s">
        <v>373</v>
      </c>
      <c r="G1" s="26" t="s">
        <v>374</v>
      </c>
      <c r="H1" s="26" t="s">
        <v>7</v>
      </c>
      <c r="I1" s="26" t="s">
        <v>50</v>
      </c>
      <c r="J1" s="26" t="s">
        <v>51</v>
      </c>
      <c r="K1" s="26" t="s">
        <v>52</v>
      </c>
      <c r="L1" s="26" t="s">
        <v>53</v>
      </c>
      <c r="M1" s="26" t="s">
        <v>33</v>
      </c>
      <c r="N1" s="59" t="s">
        <v>367</v>
      </c>
      <c r="O1" s="26" t="s">
        <v>368</v>
      </c>
      <c r="P1" s="26" t="s">
        <v>1020</v>
      </c>
      <c r="Q1" s="59" t="s">
        <v>369</v>
      </c>
      <c r="R1" s="55" t="s">
        <v>32</v>
      </c>
      <c r="S1" s="59" t="s">
        <v>370</v>
      </c>
      <c r="T1" s="26" t="s">
        <v>55</v>
      </c>
      <c r="U1" s="26" t="s">
        <v>56</v>
      </c>
      <c r="V1" s="59" t="s">
        <v>371</v>
      </c>
      <c r="W1" s="26" t="s">
        <v>372</v>
      </c>
    </row>
    <row r="2" spans="1:23" x14ac:dyDescent="0.35">
      <c r="A2" s="56">
        <v>1</v>
      </c>
      <c r="B2" s="28" t="str">
        <f>VLOOKUP(A2,Tabla2[#All],2)</f>
        <v>Waldin Brenes Pereira</v>
      </c>
      <c r="C2" s="28" t="str">
        <f>VLOOKUP(A2,Tabla2[#All],139)</f>
        <v>Taxi</v>
      </c>
      <c r="D2" s="28" t="str">
        <f>VLOOKUP(A2,Tabla2[#All],155)</f>
        <v>N/A</v>
      </c>
      <c r="E2" s="28" t="str">
        <f>VLOOKUP(A2,Tabla2[#All],171)</f>
        <v>N/A</v>
      </c>
      <c r="F2" s="28" t="str">
        <f>VLOOKUP(A2,Tabla2[#All],187)</f>
        <v>N/A</v>
      </c>
      <c r="G2" s="28" t="str">
        <f>VLOOKUP(A2,Tabla2[#All],203)</f>
        <v>N/A</v>
      </c>
      <c r="H2" s="28" t="str">
        <f>VLOOKUP(A2,Tabla2[#All],8)</f>
        <v>305019 Turrialba</v>
      </c>
      <c r="I2" s="28" t="str">
        <f>VLOOKUP(A2,Tabla2[#All],9)</f>
        <v>N/A</v>
      </c>
      <c r="J2" s="28" t="str">
        <f>VLOOKUP(A2,Tabla2[#All],10)</f>
        <v>N/A</v>
      </c>
      <c r="K2" s="28" t="str">
        <f>VLOOKUP(A2,Tabla2[#All],11)</f>
        <v>N/A</v>
      </c>
      <c r="L2" s="28" t="str">
        <f>VLOOKUP(A2,Tabla2[#All],12)</f>
        <v>N/A</v>
      </c>
      <c r="M2" s="36" t="str">
        <f>VLOOKUP(A2,Tabla2[#All],38)</f>
        <v>No cumple</v>
      </c>
      <c r="N2" s="36">
        <v>0</v>
      </c>
      <c r="O2" s="36">
        <f>VLOOKUP(A2,Tabla2[#All],266)</f>
        <v>2016</v>
      </c>
      <c r="P2" s="36">
        <f t="shared" ref="P2:P33" si="0">2023-O2</f>
        <v>7</v>
      </c>
      <c r="Q2" s="36">
        <v>0</v>
      </c>
      <c r="R2" s="57" t="str">
        <f>VLOOKUP(A2,Tabla2[#All],37)</f>
        <v>No cumple</v>
      </c>
      <c r="S2" s="36">
        <v>0</v>
      </c>
      <c r="T2" s="36" t="str">
        <f>VLOOKUP(A2,Tabla2[#All],39)</f>
        <v>No cumple</v>
      </c>
      <c r="U2" s="36" t="str">
        <f>VLOOKUP(A2,Tabla2[#All],40)</f>
        <v>No cumple</v>
      </c>
      <c r="V2" s="36">
        <v>0</v>
      </c>
      <c r="W2" s="36">
        <f t="shared" ref="W2:W33" si="1">+N2+Q2+S2+V2</f>
        <v>0</v>
      </c>
    </row>
    <row r="3" spans="1:23" x14ac:dyDescent="0.35">
      <c r="A3" s="56">
        <v>2</v>
      </c>
      <c r="B3" s="28" t="str">
        <f>VLOOKUP(A3,Tabla2[#All],2)</f>
        <v>Cooperativa de taxis de Heredia</v>
      </c>
      <c r="C3" s="28">
        <f>VLOOKUP(A3,Tabla2[#All],139)</f>
        <v>0</v>
      </c>
      <c r="D3" s="28">
        <f>VLOOKUP(A3,Tabla2[#All],155)</f>
        <v>0</v>
      </c>
      <c r="E3" s="28">
        <f>VLOOKUP(A3,Tabla2[#All],171)</f>
        <v>0</v>
      </c>
      <c r="F3" s="28">
        <f>VLOOKUP(A3,Tabla2[#All],187)</f>
        <v>0</v>
      </c>
      <c r="G3" s="28">
        <f>VLOOKUP(A3,Tabla2[#All],203)</f>
        <v>0</v>
      </c>
      <c r="H3" s="28" t="str">
        <f>VLOOKUP(A3,Tabla2[#All],8)</f>
        <v xml:space="preserve">No indica </v>
      </c>
      <c r="I3" s="28" t="str">
        <f>VLOOKUP(A3,Tabla2[#All],9)</f>
        <v xml:space="preserve">No indica </v>
      </c>
      <c r="J3" s="28" t="str">
        <f>VLOOKUP(A3,Tabla2[#All],10)</f>
        <v xml:space="preserve">No indica </v>
      </c>
      <c r="K3" s="28" t="str">
        <f>VLOOKUP(A3,Tabla2[#All],11)</f>
        <v xml:space="preserve">No indica </v>
      </c>
      <c r="L3" s="28" t="str">
        <f>VLOOKUP(A3,Tabla2[#All],12)</f>
        <v xml:space="preserve">No indica </v>
      </c>
      <c r="M3" s="36">
        <f>VLOOKUP(A3,Tabla2[#All],38)</f>
        <v>38</v>
      </c>
      <c r="N3" s="36">
        <v>0</v>
      </c>
      <c r="O3" s="36" t="e">
        <f>VLOOKUP(A3,Tabla2[#All],266)</f>
        <v>#DIV/0!</v>
      </c>
      <c r="P3" s="36" t="e">
        <f t="shared" si="0"/>
        <v>#DIV/0!</v>
      </c>
      <c r="Q3" s="36">
        <v>0</v>
      </c>
      <c r="R3" s="57" t="str">
        <f>VLOOKUP(A3,Tabla2[#All],37)</f>
        <v>No cumple</v>
      </c>
      <c r="S3" s="36">
        <v>0</v>
      </c>
      <c r="T3" s="36" t="str">
        <f>VLOOKUP(A3,Tabla2[#All],39)</f>
        <v>No cumple</v>
      </c>
      <c r="U3" s="36" t="str">
        <f>VLOOKUP(A3,Tabla2[#All],40)</f>
        <v>No cumple</v>
      </c>
      <c r="V3" s="36">
        <v>0</v>
      </c>
      <c r="W3" s="36">
        <f t="shared" si="1"/>
        <v>0</v>
      </c>
    </row>
    <row r="4" spans="1:23" x14ac:dyDescent="0.35">
      <c r="A4" s="8">
        <v>3</v>
      </c>
      <c r="B4" t="str">
        <f>VLOOKUP(A4,Tabla2[#All],2)</f>
        <v>Alex Eduardo Valverde Delgado</v>
      </c>
      <c r="C4" s="63" t="str">
        <f>VLOOKUP(A4,Tabla2[#All],139)</f>
        <v>Taxi</v>
      </c>
      <c r="D4" t="str">
        <f>VLOOKUP(A4,Tabla2[#All],155)</f>
        <v>N/A</v>
      </c>
      <c r="E4" t="str">
        <f>VLOOKUP(A4,Tabla2[#All],171)</f>
        <v>N/A</v>
      </c>
      <c r="F4" t="str">
        <f>VLOOKUP(A4,Tabla2[#All],187)</f>
        <v>N/A</v>
      </c>
      <c r="G4" t="str">
        <f>VLOOKUP(A4,Tabla2[#All],203)</f>
        <v>N/A</v>
      </c>
      <c r="H4" s="63" t="str">
        <f>VLOOKUP(A4,Tabla2[#All],8)</f>
        <v>303010 La Unión</v>
      </c>
      <c r="I4" t="str">
        <f>VLOOKUP(A4,Tabla2[#All],9)</f>
        <v>N/A</v>
      </c>
      <c r="J4" t="str">
        <f>VLOOKUP(A4,Tabla2[#All],10)</f>
        <v>N/A</v>
      </c>
      <c r="K4" t="str">
        <f>VLOOKUP(A4,Tabla2[#All],11)</f>
        <v>N/A</v>
      </c>
      <c r="L4" t="str">
        <f>VLOOKUP(A4,Tabla2[#All],12)</f>
        <v>N/A</v>
      </c>
      <c r="M4" s="8">
        <f>VLOOKUP(A4,Tabla2[#All],38)</f>
        <v>30</v>
      </c>
      <c r="N4" s="60">
        <v>35</v>
      </c>
      <c r="O4" s="8">
        <f>VLOOKUP(A4,Tabla2[#All],266)</f>
        <v>2009</v>
      </c>
      <c r="P4" s="8">
        <f t="shared" si="0"/>
        <v>14</v>
      </c>
      <c r="Q4" s="60">
        <v>5</v>
      </c>
      <c r="R4" s="58">
        <f>VLOOKUP(A4,Tabla2[#All],37)</f>
        <v>0.05</v>
      </c>
      <c r="S4" s="60">
        <v>10</v>
      </c>
      <c r="T4" s="8" t="str">
        <f>VLOOKUP(A4,Tabla2[#All],39)</f>
        <v>No cumple</v>
      </c>
      <c r="U4" s="8" t="str">
        <f>VLOOKUP(A4,Tabla2[#All],40)</f>
        <v>Cumple</v>
      </c>
      <c r="V4" s="60">
        <v>5</v>
      </c>
      <c r="W4" s="8">
        <f t="shared" si="1"/>
        <v>55</v>
      </c>
    </row>
    <row r="5" spans="1:23" x14ac:dyDescent="0.35">
      <c r="A5" s="8">
        <v>52</v>
      </c>
      <c r="B5" t="str">
        <f>VLOOKUP(A5,Tabla2[#All],2)</f>
        <v>Edwin Miranda Núñez</v>
      </c>
      <c r="C5" s="63" t="str">
        <f>VLOOKUP(A5,Tabla2[#All],139)</f>
        <v>Taxi</v>
      </c>
      <c r="D5" t="str">
        <f>VLOOKUP(A5,Tabla2[#All],155)</f>
        <v>N/A</v>
      </c>
      <c r="E5" t="str">
        <f>VLOOKUP(A5,Tabla2[#All],171)</f>
        <v>N/A</v>
      </c>
      <c r="F5" t="str">
        <f>VLOOKUP(A5,Tabla2[#All],187)</f>
        <v>N/A</v>
      </c>
      <c r="G5" t="str">
        <f>VLOOKUP(A5,Tabla2[#All],203)</f>
        <v>N/A</v>
      </c>
      <c r="H5" s="63" t="str">
        <f>VLOOKUP(A5,Tabla2[#All],8)</f>
        <v>San José (000000)</v>
      </c>
      <c r="I5" t="str">
        <f>VLOOKUP(A5,Tabla2[#All],9)</f>
        <v>N/A</v>
      </c>
      <c r="J5" t="str">
        <f>VLOOKUP(A5,Tabla2[#All],10)</f>
        <v>N/A</v>
      </c>
      <c r="K5" t="str">
        <f>VLOOKUP(A5,Tabla2[#All],11)</f>
        <v>N/A</v>
      </c>
      <c r="L5" t="str">
        <f>VLOOKUP(A5,Tabla2[#All],12)</f>
        <v>N/A</v>
      </c>
      <c r="M5" s="8">
        <f>VLOOKUP(A5,Tabla2[#All],38)</f>
        <v>20</v>
      </c>
      <c r="N5" s="60">
        <v>35</v>
      </c>
      <c r="O5" s="8">
        <f>VLOOKUP(A5,Tabla2[#All],266)</f>
        <v>2021</v>
      </c>
      <c r="P5" s="8">
        <f t="shared" si="0"/>
        <v>2</v>
      </c>
      <c r="Q5" s="60">
        <v>35</v>
      </c>
      <c r="R5" s="58">
        <f>VLOOKUP(A5,Tabla2[#All],37)</f>
        <v>0.1</v>
      </c>
      <c r="S5" s="60">
        <v>15</v>
      </c>
      <c r="T5" s="8" t="str">
        <f>VLOOKUP(A5,Tabla2[#All],39)</f>
        <v>Cumple</v>
      </c>
      <c r="U5" s="8" t="str">
        <f>VLOOKUP(A5,Tabla2[#All],40)</f>
        <v>Cumple</v>
      </c>
      <c r="V5" s="60">
        <v>10</v>
      </c>
      <c r="W5" s="8">
        <f t="shared" si="1"/>
        <v>95</v>
      </c>
    </row>
    <row r="6" spans="1:23" x14ac:dyDescent="0.35">
      <c r="A6" s="36">
        <v>6</v>
      </c>
      <c r="B6" s="28" t="str">
        <f>VLOOKUP(A6,Tabla2[#All],2)</f>
        <v>Juan Francisco Palma Miranda</v>
      </c>
      <c r="C6" s="28" t="str">
        <f>VLOOKUP(A6,Tabla2[#All],139)</f>
        <v>Taxi</v>
      </c>
      <c r="D6" s="28" t="str">
        <f>VLOOKUP(A6,Tabla2[#All],155)</f>
        <v xml:space="preserve">Microbus </v>
      </c>
      <c r="E6" s="28" t="str">
        <f>VLOOKUP(A6,Tabla2[#All],171)</f>
        <v>Microbus</v>
      </c>
      <c r="F6" s="28" t="str">
        <f>VLOOKUP(A6,Tabla2[#All],187)</f>
        <v>Microbus</v>
      </c>
      <c r="G6" s="28" t="str">
        <f>VLOOKUP(A6,Tabla2[#All],203)</f>
        <v>N/A</v>
      </c>
      <c r="H6" s="28" t="str">
        <f>VLOOKUP(A6,Tabla2[#All],8)</f>
        <v>Z 4-01</v>
      </c>
      <c r="I6" s="28" t="str">
        <f>VLOOKUP(A6,Tabla2[#All],9)</f>
        <v>Z 4-01</v>
      </c>
      <c r="J6" s="28" t="str">
        <f>VLOOKUP(A6,Tabla2[#All],10)</f>
        <v>Z 4-01</v>
      </c>
      <c r="K6" s="28" t="str">
        <f>VLOOKUP(A6,Tabla2[#All],11)</f>
        <v>Z 1-03</v>
      </c>
      <c r="L6" s="28" t="str">
        <f>VLOOKUP(A6,Tabla2[#All],12)</f>
        <v>N/A</v>
      </c>
      <c r="M6" s="36">
        <f>VLOOKUP(A6,Tabla2[#All],38)</f>
        <v>10</v>
      </c>
      <c r="N6" s="36">
        <v>35</v>
      </c>
      <c r="O6" s="36">
        <f>VLOOKUP(A6,Tabla2[#All],266)</f>
        <v>2010</v>
      </c>
      <c r="P6" s="36">
        <f t="shared" si="0"/>
        <v>13</v>
      </c>
      <c r="Q6" s="36">
        <v>5</v>
      </c>
      <c r="R6" s="57" t="str">
        <f>VLOOKUP(A6,Tabla2[#All],37)</f>
        <v>No</v>
      </c>
      <c r="S6" s="36">
        <v>0</v>
      </c>
      <c r="T6" s="36" t="str">
        <f>VLOOKUP(A6,Tabla2[#All],39)</f>
        <v>No cumple</v>
      </c>
      <c r="U6" s="36" t="str">
        <f>VLOOKUP(A6,Tabla2[#All],40)</f>
        <v>Cumple</v>
      </c>
      <c r="V6" s="36">
        <v>5</v>
      </c>
      <c r="W6" s="36">
        <f t="shared" si="1"/>
        <v>45</v>
      </c>
    </row>
    <row r="7" spans="1:23" x14ac:dyDescent="0.35">
      <c r="A7" s="8">
        <v>59</v>
      </c>
      <c r="B7" t="str">
        <f>VLOOKUP(A7,Tabla2[#All],2)</f>
        <v>RONALD ERNESTO COTO SOLANO</v>
      </c>
      <c r="C7" s="63" t="str">
        <f>VLOOKUP(A7,Tabla2[#All],139)</f>
        <v>Taxi</v>
      </c>
      <c r="D7" t="str">
        <f>VLOOKUP(A7,Tabla2[#All],155)</f>
        <v>N/A</v>
      </c>
      <c r="E7" t="str">
        <f>VLOOKUP(A7,Tabla2[#All],171)</f>
        <v>N/A</v>
      </c>
      <c r="F7" t="str">
        <f>VLOOKUP(A7,Tabla2[#All],187)</f>
        <v>N/A</v>
      </c>
      <c r="G7" t="str">
        <f>VLOOKUP(A7,Tabla2[#All],203)</f>
        <v>N/A</v>
      </c>
      <c r="H7" s="63" t="str">
        <f>VLOOKUP(A7,Tabla2[#All],8)</f>
        <v>San José (000000)</v>
      </c>
      <c r="I7" t="str">
        <f>VLOOKUP(A7,Tabla2[#All],9)</f>
        <v>N/A</v>
      </c>
      <c r="J7" t="str">
        <f>VLOOKUP(A7,Tabla2[#All],10)</f>
        <v>N/A</v>
      </c>
      <c r="K7" t="str">
        <f>VLOOKUP(A7,Tabla2[#All],11)</f>
        <v>N/A</v>
      </c>
      <c r="L7" t="str">
        <f>VLOOKUP(A7,Tabla2[#All],12)</f>
        <v>N/A</v>
      </c>
      <c r="M7" s="8">
        <f>VLOOKUP(A7,Tabla2[#All],38)</f>
        <v>37</v>
      </c>
      <c r="N7" s="60">
        <v>35</v>
      </c>
      <c r="O7" s="8">
        <f>VLOOKUP(A7,Tabla2[#All],266)</f>
        <v>2020</v>
      </c>
      <c r="P7" s="8">
        <f t="shared" si="0"/>
        <v>3</v>
      </c>
      <c r="Q7" s="60">
        <v>35</v>
      </c>
      <c r="R7" s="58">
        <f>VLOOKUP(A7,Tabla2[#All],37)</f>
        <v>0.1</v>
      </c>
      <c r="S7" s="60">
        <v>15</v>
      </c>
      <c r="T7" s="8" t="str">
        <f>VLOOKUP(A7,Tabla2[#All],39)</f>
        <v>No cumple</v>
      </c>
      <c r="U7" s="8" t="str">
        <f>VLOOKUP(A7,Tabla2[#All],40)</f>
        <v>Cumple</v>
      </c>
      <c r="V7" s="60">
        <v>5</v>
      </c>
      <c r="W7" s="8">
        <f t="shared" si="1"/>
        <v>90</v>
      </c>
    </row>
    <row r="8" spans="1:23" x14ac:dyDescent="0.35">
      <c r="A8" s="8">
        <v>28</v>
      </c>
      <c r="B8" t="str">
        <f>VLOOKUP(A8,Tabla2[#All],2)</f>
        <v>Melissa Hernández Solórzano</v>
      </c>
      <c r="C8" s="63" t="str">
        <f>VLOOKUP(A8,Tabla2[#All],139)</f>
        <v>Taxi</v>
      </c>
      <c r="D8" t="str">
        <f>VLOOKUP(A8,Tabla2[#All],155)</f>
        <v xml:space="preserve">Microbus </v>
      </c>
      <c r="E8" t="str">
        <f>VLOOKUP(A8,Tabla2[#All],171)</f>
        <v>N/A</v>
      </c>
      <c r="F8" t="str">
        <f>VLOOKUP(A8,Tabla2[#All],187)</f>
        <v>N/A</v>
      </c>
      <c r="G8" t="str">
        <f>VLOOKUP(A8,Tabla2[#All],203)</f>
        <v>N/A</v>
      </c>
      <c r="H8" s="63" t="str">
        <f>VLOOKUP(A8,Tabla2[#All],8)</f>
        <v>000000 SJ</v>
      </c>
      <c r="I8" t="str">
        <f>VLOOKUP(A8,Tabla2[#All],9)</f>
        <v>Z 3-01</v>
      </c>
      <c r="J8" t="str">
        <f>VLOOKUP(A8,Tabla2[#All],10)</f>
        <v>N/A</v>
      </c>
      <c r="K8" t="str">
        <f>VLOOKUP(A8,Tabla2[#All],11)</f>
        <v>N/A</v>
      </c>
      <c r="L8" t="str">
        <f>VLOOKUP(A8,Tabla2[#All],12)</f>
        <v>N/A</v>
      </c>
      <c r="M8" s="8">
        <f>VLOOKUP(A8,Tabla2[#All],38)</f>
        <v>15</v>
      </c>
      <c r="N8" s="60">
        <v>35</v>
      </c>
      <c r="O8" s="8">
        <f>VLOOKUP(A8,Tabla2[#All],266)</f>
        <v>2020</v>
      </c>
      <c r="P8" s="8">
        <f t="shared" si="0"/>
        <v>3</v>
      </c>
      <c r="Q8" s="60">
        <v>35</v>
      </c>
      <c r="R8" s="58">
        <f>VLOOKUP(A8,Tabla2[#All],37)</f>
        <v>0.05</v>
      </c>
      <c r="S8" s="60">
        <v>10</v>
      </c>
      <c r="T8" s="8" t="str">
        <f>VLOOKUP(A8,Tabla2[#All],39)</f>
        <v>No cumple</v>
      </c>
      <c r="U8" s="8" t="str">
        <f>VLOOKUP(A8,Tabla2[#All],40)</f>
        <v>Cumple</v>
      </c>
      <c r="V8" s="60">
        <v>5</v>
      </c>
      <c r="W8" s="8">
        <f t="shared" si="1"/>
        <v>85</v>
      </c>
    </row>
    <row r="9" spans="1:23" x14ac:dyDescent="0.35">
      <c r="A9" s="8">
        <v>5</v>
      </c>
      <c r="B9" t="str">
        <f>VLOOKUP(A9,Tabla2[#All],2)</f>
        <v>Franklin Berty Lewis</v>
      </c>
      <c r="C9" s="63" t="str">
        <f>VLOOKUP(A9,Tabla2[#All],139)</f>
        <v>Taxi</v>
      </c>
      <c r="D9" t="str">
        <f>VLOOKUP(A9,Tabla2[#All],155)</f>
        <v>N/A</v>
      </c>
      <c r="E9" t="str">
        <f>VLOOKUP(A9,Tabla2[#All],171)</f>
        <v>N/A</v>
      </c>
      <c r="F9" t="str">
        <f>VLOOKUP(A9,Tabla2[#All],187)</f>
        <v>N/A</v>
      </c>
      <c r="G9" t="str">
        <f>VLOOKUP(A9,Tabla2[#All],203)</f>
        <v>N/A</v>
      </c>
      <c r="H9" s="63" t="str">
        <f>VLOOKUP(A9,Tabla2[#All],8)</f>
        <v>000000 SJ</v>
      </c>
      <c r="I9" t="str">
        <f>VLOOKUP(A9,Tabla2[#All],9)</f>
        <v>N/A</v>
      </c>
      <c r="J9" t="str">
        <f>VLOOKUP(A9,Tabla2[#All],10)</f>
        <v>N/A</v>
      </c>
      <c r="K9" t="str">
        <f>VLOOKUP(A9,Tabla2[#All],11)</f>
        <v>N/A</v>
      </c>
      <c r="L9" t="str">
        <f>VLOOKUP(A9,Tabla2[#All],12)</f>
        <v>N/A</v>
      </c>
      <c r="M9" s="8">
        <f>VLOOKUP(A9,Tabla2[#All],38)</f>
        <v>9</v>
      </c>
      <c r="N9" s="60">
        <v>35</v>
      </c>
      <c r="O9" s="8">
        <f>VLOOKUP(A9,Tabla2[#All],266)</f>
        <v>2023</v>
      </c>
      <c r="P9" s="8">
        <f t="shared" si="0"/>
        <v>0</v>
      </c>
      <c r="Q9" s="60">
        <v>35</v>
      </c>
      <c r="R9" s="58">
        <f>VLOOKUP(A9,Tabla2[#All],37)</f>
        <v>0.05</v>
      </c>
      <c r="S9" s="60">
        <v>10</v>
      </c>
      <c r="T9" s="8" t="str">
        <f>VLOOKUP(A9,Tabla2[#All],39)</f>
        <v>No cumple</v>
      </c>
      <c r="U9" s="8" t="str">
        <f>VLOOKUP(A9,Tabla2[#All],40)</f>
        <v>No cumple</v>
      </c>
      <c r="V9" s="60">
        <v>0</v>
      </c>
      <c r="W9" s="8">
        <f t="shared" si="1"/>
        <v>80</v>
      </c>
    </row>
    <row r="10" spans="1:23" x14ac:dyDescent="0.35">
      <c r="A10" s="8">
        <v>7</v>
      </c>
      <c r="B10" t="str">
        <f>VLOOKUP(A10,Tabla2[#All],2)</f>
        <v>German Starling Mora Mora</v>
      </c>
      <c r="C10" s="63" t="str">
        <f>VLOOKUP(A10,Tabla2[#All],139)</f>
        <v>Taxi</v>
      </c>
      <c r="D10" t="str">
        <f>VLOOKUP(A10,Tabla2[#All],155)</f>
        <v>N/A</v>
      </c>
      <c r="E10" t="str">
        <f>VLOOKUP(A10,Tabla2[#All],171)</f>
        <v>N/A</v>
      </c>
      <c r="F10" t="str">
        <f>VLOOKUP(A10,Tabla2[#All],187)</f>
        <v>N/A</v>
      </c>
      <c r="G10" t="str">
        <f>VLOOKUP(A10,Tabla2[#All],203)</f>
        <v>N/A</v>
      </c>
      <c r="H10" s="63" t="str">
        <f>VLOOKUP(A10,Tabla2[#All],8)</f>
        <v xml:space="preserve">000000 SJ </v>
      </c>
      <c r="I10" t="str">
        <f>VLOOKUP(A10,Tabla2[#All],9)</f>
        <v>N/A</v>
      </c>
      <c r="J10" t="str">
        <f>VLOOKUP(A10,Tabla2[#All],10)</f>
        <v>N/A</v>
      </c>
      <c r="K10" t="str">
        <f>VLOOKUP(A10,Tabla2[#All],11)</f>
        <v>N/A</v>
      </c>
      <c r="L10" t="str">
        <f>VLOOKUP(A10,Tabla2[#All],12)</f>
        <v>N/A</v>
      </c>
      <c r="M10" s="8">
        <f>VLOOKUP(A10,Tabla2[#All],38)</f>
        <v>33</v>
      </c>
      <c r="N10" s="60">
        <v>35</v>
      </c>
      <c r="O10" s="8">
        <f>VLOOKUP(A10,Tabla2[#All],266)</f>
        <v>2018</v>
      </c>
      <c r="P10" s="8">
        <f t="shared" si="0"/>
        <v>5</v>
      </c>
      <c r="Q10" s="60">
        <v>20</v>
      </c>
      <c r="R10" s="58">
        <f>VLOOKUP(A10,Tabla2[#All],37)</f>
        <v>0.15</v>
      </c>
      <c r="S10" s="60">
        <v>20</v>
      </c>
      <c r="T10" s="8" t="str">
        <f>VLOOKUP(A10,Tabla2[#All],39)</f>
        <v>No cumple</v>
      </c>
      <c r="U10" s="8" t="str">
        <f>VLOOKUP(A10,Tabla2[#All],40)</f>
        <v>Cumple</v>
      </c>
      <c r="V10" s="60">
        <v>5</v>
      </c>
      <c r="W10" s="8">
        <f t="shared" si="1"/>
        <v>80</v>
      </c>
    </row>
    <row r="11" spans="1:23" x14ac:dyDescent="0.35">
      <c r="A11" s="8">
        <v>11</v>
      </c>
      <c r="B11" t="str">
        <f>VLOOKUP(A11,Tabla2[#All],2)</f>
        <v>Randall Pérez Salazar</v>
      </c>
      <c r="C11" s="63" t="str">
        <f>VLOOKUP(A11,Tabla2[#All],139)</f>
        <v>Taxi</v>
      </c>
      <c r="D11" t="str">
        <f>VLOOKUP(A11,Tabla2[#All],155)</f>
        <v>N/A</v>
      </c>
      <c r="E11" t="str">
        <f>VLOOKUP(A11,Tabla2[#All],171)</f>
        <v>N/A</v>
      </c>
      <c r="F11" t="str">
        <f>VLOOKUP(A11,Tabla2[#All],187)</f>
        <v>N/A</v>
      </c>
      <c r="G11" t="str">
        <f>VLOOKUP(A11,Tabla2[#All],203)</f>
        <v>N/A</v>
      </c>
      <c r="H11" s="63" t="str">
        <f>VLOOKUP(A11,Tabla2[#All],8)</f>
        <v>203010 Grecia</v>
      </c>
      <c r="I11" t="str">
        <f>VLOOKUP(A11,Tabla2[#All],9)</f>
        <v>N/A</v>
      </c>
      <c r="J11" t="str">
        <f>VLOOKUP(A11,Tabla2[#All],10)</f>
        <v>N/A</v>
      </c>
      <c r="K11" t="str">
        <f>VLOOKUP(A11,Tabla2[#All],11)</f>
        <v>N/A</v>
      </c>
      <c r="L11" t="str">
        <f>VLOOKUP(A11,Tabla2[#All],12)</f>
        <v>N/A</v>
      </c>
      <c r="M11" s="8">
        <f>VLOOKUP(A11,Tabla2[#All],38)</f>
        <v>11</v>
      </c>
      <c r="N11" s="60">
        <v>35</v>
      </c>
      <c r="O11" s="8">
        <f>VLOOKUP(A11,Tabla2[#All],266)</f>
        <v>2020</v>
      </c>
      <c r="P11" s="8">
        <f t="shared" si="0"/>
        <v>3</v>
      </c>
      <c r="Q11" s="60">
        <v>35</v>
      </c>
      <c r="R11" s="58">
        <f>VLOOKUP(A11,Tabla2[#All],37)</f>
        <v>0.05</v>
      </c>
      <c r="S11" s="60">
        <v>10</v>
      </c>
      <c r="T11" s="8" t="str">
        <f>VLOOKUP(A11,Tabla2[#All],39)</f>
        <v>No cumple</v>
      </c>
      <c r="U11" s="8" t="str">
        <f>VLOOKUP(A11,Tabla2[#All],40)</f>
        <v>No cumple</v>
      </c>
      <c r="V11" s="60">
        <v>0</v>
      </c>
      <c r="W11" s="8">
        <f t="shared" si="1"/>
        <v>80</v>
      </c>
    </row>
    <row r="12" spans="1:23" x14ac:dyDescent="0.35">
      <c r="A12" s="8">
        <v>12</v>
      </c>
      <c r="B12" t="str">
        <f>VLOOKUP(A12,Tabla2[#All],2)</f>
        <v>Vianney Alexander Cubero Gonzalez</v>
      </c>
      <c r="C12" s="63" t="str">
        <f>VLOOKUP(A12,Tabla2[#All],139)</f>
        <v>Taxi</v>
      </c>
      <c r="D12" t="str">
        <f>VLOOKUP(A12,Tabla2[#All],155)</f>
        <v>N/A</v>
      </c>
      <c r="E12" t="str">
        <f>VLOOKUP(A12,Tabla2[#All],171)</f>
        <v>N/A</v>
      </c>
      <c r="F12" t="str">
        <f>VLOOKUP(A12,Tabla2[#All],187)</f>
        <v>N/A</v>
      </c>
      <c r="G12" t="str">
        <f>VLOOKUP(A12,Tabla2[#All],203)</f>
        <v>N/A</v>
      </c>
      <c r="H12" s="63" t="str">
        <f>VLOOKUP(A12,Tabla2[#All],8)</f>
        <v>206010 Naranjo</v>
      </c>
      <c r="I12" t="str">
        <f>VLOOKUP(A12,Tabla2[#All],9)</f>
        <v>N/A</v>
      </c>
      <c r="J12" t="str">
        <f>VLOOKUP(A12,Tabla2[#All],10)</f>
        <v>N/A</v>
      </c>
      <c r="K12" t="str">
        <f>VLOOKUP(A12,Tabla2[#All],11)</f>
        <v>N/A</v>
      </c>
      <c r="L12" t="str">
        <f>VLOOKUP(A12,Tabla2[#All],12)</f>
        <v>N/A</v>
      </c>
      <c r="M12" s="8">
        <f>VLOOKUP(A12,Tabla2[#All],38)</f>
        <v>22</v>
      </c>
      <c r="N12" s="60">
        <v>35</v>
      </c>
      <c r="O12" s="8">
        <f>VLOOKUP(A12,Tabla2[#All],266)</f>
        <v>2012</v>
      </c>
      <c r="P12" s="8">
        <f t="shared" si="0"/>
        <v>11</v>
      </c>
      <c r="Q12" s="60">
        <v>10</v>
      </c>
      <c r="R12" s="58">
        <f>VLOOKUP(A12,Tabla2[#All],37)</f>
        <v>0.05</v>
      </c>
      <c r="S12" s="60">
        <v>10</v>
      </c>
      <c r="T12" s="8" t="str">
        <f>VLOOKUP(A12,Tabla2[#All],39)</f>
        <v>No cumple</v>
      </c>
      <c r="U12" s="8" t="str">
        <f>VLOOKUP(A12,Tabla2[#All],40)</f>
        <v>No cumple</v>
      </c>
      <c r="V12" s="60">
        <v>0</v>
      </c>
      <c r="W12" s="8">
        <f t="shared" si="1"/>
        <v>55</v>
      </c>
    </row>
    <row r="13" spans="1:23" x14ac:dyDescent="0.35">
      <c r="A13" s="8">
        <v>13</v>
      </c>
      <c r="B13" t="str">
        <f>VLOOKUP(A13,Tabla2[#All],2)</f>
        <v>José Otto Fernández Salazar</v>
      </c>
      <c r="C13" s="63" t="str">
        <f>VLOOKUP(A13,Tabla2[#All],139)</f>
        <v>Taxi</v>
      </c>
      <c r="D13" t="str">
        <f>VLOOKUP(A13,Tabla2[#All],155)</f>
        <v>N/A</v>
      </c>
      <c r="E13" t="str">
        <f>VLOOKUP(A13,Tabla2[#All],171)</f>
        <v>N/A</v>
      </c>
      <c r="F13" t="str">
        <f>VLOOKUP(A13,Tabla2[#All],187)</f>
        <v>N/A</v>
      </c>
      <c r="G13" t="str">
        <f>VLOOKUP(A13,Tabla2[#All],203)</f>
        <v>N/A</v>
      </c>
      <c r="H13" s="63" t="str">
        <f>VLOOKUP(A13,Tabla2[#All],8)</f>
        <v>401010 Heredia</v>
      </c>
      <c r="I13" t="str">
        <f>VLOOKUP(A13,Tabla2[#All],9)</f>
        <v>N/A</v>
      </c>
      <c r="J13" t="str">
        <f>VLOOKUP(A13,Tabla2[#All],10)</f>
        <v>N/A</v>
      </c>
      <c r="K13" t="str">
        <f>VLOOKUP(A13,Tabla2[#All],11)</f>
        <v>N/A</v>
      </c>
      <c r="L13" t="str">
        <f>VLOOKUP(A13,Tabla2[#All],12)</f>
        <v>N/A</v>
      </c>
      <c r="M13" s="8">
        <f>VLOOKUP(A13,Tabla2[#All],38)</f>
        <v>22</v>
      </c>
      <c r="N13" s="60">
        <v>35</v>
      </c>
      <c r="O13" s="8">
        <f>VLOOKUP(A13,Tabla2[#All],266)</f>
        <v>2017</v>
      </c>
      <c r="P13" s="8">
        <f t="shared" si="0"/>
        <v>6</v>
      </c>
      <c r="Q13" s="60">
        <v>20</v>
      </c>
      <c r="R13" s="58">
        <f>VLOOKUP(A13,Tabla2[#All],37)</f>
        <v>0.1</v>
      </c>
      <c r="S13" s="60">
        <v>15</v>
      </c>
      <c r="T13" s="8" t="str">
        <f>VLOOKUP(A13,Tabla2[#All],39)</f>
        <v>Cumple</v>
      </c>
      <c r="U13" s="8" t="str">
        <f>VLOOKUP(A13,Tabla2[#All],40)</f>
        <v>No cumple</v>
      </c>
      <c r="V13" s="60">
        <v>5</v>
      </c>
      <c r="W13" s="8">
        <f t="shared" si="1"/>
        <v>75</v>
      </c>
    </row>
    <row r="14" spans="1:23" x14ac:dyDescent="0.35">
      <c r="A14" s="8">
        <v>29</v>
      </c>
      <c r="B14" t="str">
        <f>VLOOKUP(A14,Tabla2[#All],2)</f>
        <v>Lauro Camacho Ortiz</v>
      </c>
      <c r="C14" s="63" t="str">
        <f>VLOOKUP(A14,Tabla2[#All],139)</f>
        <v>Taxi</v>
      </c>
      <c r="D14" t="str">
        <f>VLOOKUP(A14,Tabla2[#All],155)</f>
        <v>N/A</v>
      </c>
      <c r="E14" t="str">
        <f>VLOOKUP(A14,Tabla2[#All],171)</f>
        <v>N/A</v>
      </c>
      <c r="F14" t="str">
        <f>VLOOKUP(A14,Tabla2[#All],187)</f>
        <v>N/A</v>
      </c>
      <c r="G14" t="str">
        <f>VLOOKUP(A14,Tabla2[#All],203)</f>
        <v>N/A</v>
      </c>
      <c r="H14" s="63" t="str">
        <f>VLOOKUP(A14,Tabla2[#All],8)</f>
        <v>000000 SJ</v>
      </c>
      <c r="I14" t="str">
        <f>VLOOKUP(A14,Tabla2[#All],9)</f>
        <v>N/A</v>
      </c>
      <c r="J14" t="str">
        <f>VLOOKUP(A14,Tabla2[#All],10)</f>
        <v>N/A</v>
      </c>
      <c r="K14" t="str">
        <f>VLOOKUP(A14,Tabla2[#All],11)</f>
        <v>N/A</v>
      </c>
      <c r="L14" t="str">
        <f>VLOOKUP(A14,Tabla2[#All],12)</f>
        <v>N/A</v>
      </c>
      <c r="M14" s="8">
        <f>VLOOKUP(A14,Tabla2[#All],38)</f>
        <v>30</v>
      </c>
      <c r="N14" s="60">
        <v>35</v>
      </c>
      <c r="O14" s="8">
        <f>VLOOKUP(A14,Tabla2[#All],266)</f>
        <v>2018</v>
      </c>
      <c r="P14" s="8">
        <f t="shared" si="0"/>
        <v>5</v>
      </c>
      <c r="Q14" s="60">
        <v>20</v>
      </c>
      <c r="R14" s="58">
        <f>VLOOKUP(A14,Tabla2[#All],37)</f>
        <v>0.1</v>
      </c>
      <c r="S14" s="60">
        <v>15</v>
      </c>
      <c r="T14" s="8" t="str">
        <f>VLOOKUP(A14,Tabla2[#All],39)</f>
        <v>Cumple</v>
      </c>
      <c r="U14" s="8" t="str">
        <f>VLOOKUP(A14,Tabla2[#All],40)</f>
        <v>Cumple</v>
      </c>
      <c r="V14" s="60">
        <v>10</v>
      </c>
      <c r="W14" s="8">
        <f t="shared" si="1"/>
        <v>80</v>
      </c>
    </row>
    <row r="15" spans="1:23" x14ac:dyDescent="0.35">
      <c r="A15" s="8">
        <v>18</v>
      </c>
      <c r="B15" t="str">
        <f>VLOOKUP(A15,Tabla2[#All],2)</f>
        <v>Carlos Sanders Ávila</v>
      </c>
      <c r="C15" s="63" t="str">
        <f>VLOOKUP(A15,Tabla2[#All],139)</f>
        <v>Taxi</v>
      </c>
      <c r="D15" t="str">
        <f>VLOOKUP(A15,Tabla2[#All],155)</f>
        <v>N/A</v>
      </c>
      <c r="E15" t="str">
        <f>VLOOKUP(A15,Tabla2[#All],171)</f>
        <v>N/A</v>
      </c>
      <c r="F15" t="str">
        <f>VLOOKUP(A15,Tabla2[#All],187)</f>
        <v>N/A</v>
      </c>
      <c r="G15" t="str">
        <f>VLOOKUP(A15,Tabla2[#All],203)</f>
        <v>N/A</v>
      </c>
      <c r="H15" s="63" t="str">
        <f>VLOOKUP(A15,Tabla2[#All],8)</f>
        <v>702010 Pococí</v>
      </c>
      <c r="I15" t="str">
        <f>VLOOKUP(A15,Tabla2[#All],9)</f>
        <v>N/A</v>
      </c>
      <c r="J15" t="str">
        <f>VLOOKUP(A15,Tabla2[#All],10)</f>
        <v>N/A</v>
      </c>
      <c r="K15" t="str">
        <f>VLOOKUP(A15,Tabla2[#All],11)</f>
        <v>N/A</v>
      </c>
      <c r="L15" t="str">
        <f>VLOOKUP(A15,Tabla2[#All],12)</f>
        <v>N/A</v>
      </c>
      <c r="M15" s="8">
        <f>VLOOKUP(A15,Tabla2[#All],38)</f>
        <v>16</v>
      </c>
      <c r="N15" s="60">
        <v>35</v>
      </c>
      <c r="O15" s="8">
        <f>VLOOKUP(A15,Tabla2[#All],266)</f>
        <v>2014</v>
      </c>
      <c r="P15" s="8">
        <f t="shared" si="0"/>
        <v>9</v>
      </c>
      <c r="Q15" s="60">
        <v>15</v>
      </c>
      <c r="R15" s="58">
        <f>VLOOKUP(A15,Tabla2[#All],37)</f>
        <v>0</v>
      </c>
      <c r="S15" s="60">
        <v>0</v>
      </c>
      <c r="T15" s="8" t="str">
        <f>VLOOKUP(A15,Tabla2[#All],39)</f>
        <v>No cumple</v>
      </c>
      <c r="U15" s="8" t="str">
        <f>VLOOKUP(A15,Tabla2[#All],40)</f>
        <v>No cumple</v>
      </c>
      <c r="V15" s="60">
        <v>0</v>
      </c>
      <c r="W15" s="8">
        <f t="shared" si="1"/>
        <v>50</v>
      </c>
    </row>
    <row r="16" spans="1:23" x14ac:dyDescent="0.35">
      <c r="A16" s="8">
        <v>40</v>
      </c>
      <c r="B16" t="str">
        <f>VLOOKUP(A16,Tabla2[#All],2)</f>
        <v>Mario Enrique Herrera Bogantes</v>
      </c>
      <c r="C16" s="63" t="str">
        <f>VLOOKUP(A16,Tabla2[#All],139)</f>
        <v>Taxi</v>
      </c>
      <c r="D16" t="str">
        <f>VLOOKUP(A16,Tabla2[#All],155)</f>
        <v>N/A</v>
      </c>
      <c r="E16" t="str">
        <f>VLOOKUP(A16,Tabla2[#All],171)</f>
        <v>N/A</v>
      </c>
      <c r="F16" t="str">
        <f>VLOOKUP(A16,Tabla2[#All],187)</f>
        <v>N/A</v>
      </c>
      <c r="G16" t="str">
        <f>VLOOKUP(A16,Tabla2[#All],203)</f>
        <v>N/A</v>
      </c>
      <c r="H16" s="63" t="str">
        <f>VLOOKUP(A16,Tabla2[#All],8)</f>
        <v xml:space="preserve">000000 SJ </v>
      </c>
      <c r="I16" t="str">
        <f>VLOOKUP(A16,Tabla2[#All],9)</f>
        <v>N/A</v>
      </c>
      <c r="J16" t="str">
        <f>VLOOKUP(A16,Tabla2[#All],10)</f>
        <v>N/A</v>
      </c>
      <c r="K16" t="str">
        <f>VLOOKUP(A16,Tabla2[#All],11)</f>
        <v>N/A</v>
      </c>
      <c r="L16" t="str">
        <f>VLOOKUP(A16,Tabla2[#All],12)</f>
        <v>N/A</v>
      </c>
      <c r="M16" s="8">
        <f>VLOOKUP(A16,Tabla2[#All],38)</f>
        <v>12</v>
      </c>
      <c r="N16" s="60">
        <v>35</v>
      </c>
      <c r="O16" s="8">
        <f>VLOOKUP(A16,Tabla2[#All],266)</f>
        <v>2022</v>
      </c>
      <c r="P16" s="8">
        <f t="shared" si="0"/>
        <v>1</v>
      </c>
      <c r="Q16" s="60">
        <v>35</v>
      </c>
      <c r="R16" s="58">
        <f>VLOOKUP(A16,Tabla2[#All],37)</f>
        <v>0.03</v>
      </c>
      <c r="S16" s="60">
        <v>0</v>
      </c>
      <c r="T16" s="8" t="str">
        <f>VLOOKUP(A16,Tabla2[#All],39)</f>
        <v>Cumple</v>
      </c>
      <c r="U16" s="8" t="str">
        <f>VLOOKUP(A16,Tabla2[#All],40)</f>
        <v>Cumple</v>
      </c>
      <c r="V16" s="60">
        <v>10</v>
      </c>
      <c r="W16" s="8">
        <f t="shared" si="1"/>
        <v>80</v>
      </c>
    </row>
    <row r="17" spans="1:23" x14ac:dyDescent="0.35">
      <c r="A17" s="8">
        <v>21</v>
      </c>
      <c r="B17" t="str">
        <f>VLOOKUP(A17,Tabla2[#All],2)</f>
        <v>Luis Diego Chavarría Delgado</v>
      </c>
      <c r="C17" s="63" t="str">
        <f>VLOOKUP(A17,Tabla2[#All],139)</f>
        <v>Taxi</v>
      </c>
      <c r="D17" t="str">
        <f>VLOOKUP(A17,Tabla2[#All],155)</f>
        <v>N/A</v>
      </c>
      <c r="E17" t="str">
        <f>VLOOKUP(A17,Tabla2[#All],171)</f>
        <v>N/A</v>
      </c>
      <c r="F17" t="str">
        <f>VLOOKUP(A17,Tabla2[#All],187)</f>
        <v>N/A</v>
      </c>
      <c r="G17" t="str">
        <f>VLOOKUP(A17,Tabla2[#All],203)</f>
        <v>N/A</v>
      </c>
      <c r="H17" s="63" t="str">
        <f>VLOOKUP(A17,Tabla2[#All],8)</f>
        <v>202010 San Ramón</v>
      </c>
      <c r="I17" t="str">
        <f>VLOOKUP(A17,Tabla2[#All],9)</f>
        <v>N/A</v>
      </c>
      <c r="J17" t="str">
        <f>VLOOKUP(A17,Tabla2[#All],10)</f>
        <v>N/A</v>
      </c>
      <c r="K17" t="str">
        <f>VLOOKUP(A17,Tabla2[#All],11)</f>
        <v>N/A</v>
      </c>
      <c r="L17" t="str">
        <f>VLOOKUP(A17,Tabla2[#All],12)</f>
        <v>N/A</v>
      </c>
      <c r="M17" s="8">
        <f>VLOOKUP(A17,Tabla2[#All],38)</f>
        <v>21</v>
      </c>
      <c r="N17" s="60">
        <v>35</v>
      </c>
      <c r="O17" s="8">
        <f>VLOOKUP(A17,Tabla2[#All],266)</f>
        <v>2016</v>
      </c>
      <c r="P17" s="8">
        <f t="shared" si="0"/>
        <v>7</v>
      </c>
      <c r="Q17" s="60">
        <v>15</v>
      </c>
      <c r="R17" s="58">
        <f>VLOOKUP(A17,Tabla2[#All],37)</f>
        <v>0.1</v>
      </c>
      <c r="S17" s="60">
        <v>15</v>
      </c>
      <c r="T17" s="8" t="str">
        <f>VLOOKUP(A17,Tabla2[#All],39)</f>
        <v>Cumple</v>
      </c>
      <c r="U17" s="8" t="str">
        <f>VLOOKUP(A17,Tabla2[#All],40)</f>
        <v>No cumple</v>
      </c>
      <c r="V17" s="60">
        <v>5</v>
      </c>
      <c r="W17" s="8">
        <f t="shared" si="1"/>
        <v>70</v>
      </c>
    </row>
    <row r="18" spans="1:23" x14ac:dyDescent="0.35">
      <c r="A18" s="8">
        <v>43</v>
      </c>
      <c r="B18" t="str">
        <f>VLOOKUP(A18,Tabla2[#All],2)</f>
        <v>Juan Carlos García Larrave</v>
      </c>
      <c r="C18" s="63" t="str">
        <f>VLOOKUP(A18,Tabla2[#All],139)</f>
        <v>Taxi</v>
      </c>
      <c r="D18" t="str">
        <f>VLOOKUP(A18,Tabla2[#All],155)</f>
        <v>N/A</v>
      </c>
      <c r="E18" t="str">
        <f>VLOOKUP(A18,Tabla2[#All],171)</f>
        <v>N/A</v>
      </c>
      <c r="F18" t="str">
        <f>VLOOKUP(A18,Tabla2[#All],187)</f>
        <v>N/A</v>
      </c>
      <c r="G18" t="str">
        <f>VLOOKUP(A18,Tabla2[#All],203)</f>
        <v>N/A</v>
      </c>
      <c r="H18" s="63" t="str">
        <f>VLOOKUP(A18,Tabla2[#All],8)</f>
        <v>San José (000000)</v>
      </c>
      <c r="I18" t="str">
        <f>VLOOKUP(A18,Tabla2[#All],9)</f>
        <v>N/A</v>
      </c>
      <c r="J18" t="str">
        <f>VLOOKUP(A18,Tabla2[#All],10)</f>
        <v>N/A</v>
      </c>
      <c r="K18" t="str">
        <f>VLOOKUP(A18,Tabla2[#All],11)</f>
        <v>N/A</v>
      </c>
      <c r="L18" t="str">
        <f>VLOOKUP(A18,Tabla2[#All],12)</f>
        <v>N/A</v>
      </c>
      <c r="M18" s="8">
        <f>VLOOKUP(A18,Tabla2[#All],38)</f>
        <v>20</v>
      </c>
      <c r="N18" s="60">
        <v>35</v>
      </c>
      <c r="O18" s="8">
        <f>VLOOKUP(A18,Tabla2[#All],266)</f>
        <v>2022</v>
      </c>
      <c r="P18" s="8">
        <f t="shared" si="0"/>
        <v>1</v>
      </c>
      <c r="Q18" s="60">
        <v>35</v>
      </c>
      <c r="R18" s="58">
        <f>VLOOKUP(A18,Tabla2[#All],37)</f>
        <v>0.05</v>
      </c>
      <c r="S18" s="60">
        <v>10</v>
      </c>
      <c r="T18" s="8" t="str">
        <f>VLOOKUP(A18,Tabla2[#All],39)</f>
        <v>No cumple</v>
      </c>
      <c r="U18" s="8" t="str">
        <f>VLOOKUP(A18,Tabla2[#All],40)</f>
        <v>No cumple</v>
      </c>
      <c r="V18" s="60">
        <v>0</v>
      </c>
      <c r="W18" s="8">
        <f t="shared" si="1"/>
        <v>80</v>
      </c>
    </row>
    <row r="19" spans="1:23" x14ac:dyDescent="0.35">
      <c r="A19" s="8">
        <v>24</v>
      </c>
      <c r="B19" t="str">
        <f>VLOOKUP(A19,Tabla2[#All],2)</f>
        <v>Francisco Nuñez Mendoza</v>
      </c>
      <c r="C19" s="63" t="str">
        <f>VLOOKUP(A19,Tabla2[#All],139)</f>
        <v>Taxi (discap)</v>
      </c>
      <c r="D19" t="str">
        <f>VLOOKUP(A19,Tabla2[#All],155)</f>
        <v>N/A</v>
      </c>
      <c r="E19" t="str">
        <f>VLOOKUP(A19,Tabla2[#All],171)</f>
        <v>N/A</v>
      </c>
      <c r="F19" t="str">
        <f>VLOOKUP(A19,Tabla2[#All],187)</f>
        <v>N/A</v>
      </c>
      <c r="G19" t="str">
        <f>VLOOKUP(A19,Tabla2[#All],203)</f>
        <v>N/A</v>
      </c>
      <c r="H19" s="63" t="str">
        <f>VLOOKUP(A19,Tabla2[#All],8)</f>
        <v>702010 Pococí</v>
      </c>
      <c r="I19" t="str">
        <f>VLOOKUP(A19,Tabla2[#All],9)</f>
        <v>N/A</v>
      </c>
      <c r="J19" t="str">
        <f>VLOOKUP(A19,Tabla2[#All],10)</f>
        <v>N/A</v>
      </c>
      <c r="K19" t="str">
        <f>VLOOKUP(A19,Tabla2[#All],11)</f>
        <v>N/A</v>
      </c>
      <c r="L19" t="str">
        <f>VLOOKUP(A19,Tabla2[#All],12)</f>
        <v>N/A</v>
      </c>
      <c r="M19" s="8">
        <f>VLOOKUP(A19,Tabla2[#All],38)</f>
        <v>23</v>
      </c>
      <c r="N19" s="60">
        <v>35</v>
      </c>
      <c r="O19" s="8">
        <f>VLOOKUP(A19,Tabla2[#All],266)</f>
        <v>2017</v>
      </c>
      <c r="P19" s="8">
        <f t="shared" si="0"/>
        <v>6</v>
      </c>
      <c r="Q19" s="60">
        <v>20</v>
      </c>
      <c r="R19" s="58">
        <f>VLOOKUP(A19,Tabla2[#All],37)</f>
        <v>0</v>
      </c>
      <c r="S19" s="60">
        <v>0</v>
      </c>
      <c r="T19" s="8" t="str">
        <f>VLOOKUP(A19,Tabla2[#All],39)</f>
        <v>No cumple</v>
      </c>
      <c r="U19" s="8" t="str">
        <f>VLOOKUP(A19,Tabla2[#All],40)</f>
        <v>No cumple</v>
      </c>
      <c r="V19" s="60">
        <v>0</v>
      </c>
      <c r="W19" s="8">
        <f t="shared" si="1"/>
        <v>55</v>
      </c>
    </row>
    <row r="20" spans="1:23" x14ac:dyDescent="0.35">
      <c r="A20" s="36">
        <v>23</v>
      </c>
      <c r="B20" t="str">
        <f>VLOOKUP(A20,Tabla2[#All],2)</f>
        <v>Wilbert Alonso Jiménez Guzmán</v>
      </c>
      <c r="C20" s="28" t="str">
        <f>VLOOKUP(A20,Tabla2[#All],139)</f>
        <v>Taxi</v>
      </c>
      <c r="D20" t="str">
        <f>VLOOKUP(A20,Tabla2[#All],155)</f>
        <v xml:space="preserve">Microbus </v>
      </c>
      <c r="E20" t="str">
        <f>VLOOKUP(A20,Tabla2[#All],171)</f>
        <v>N/A</v>
      </c>
      <c r="F20" t="str">
        <f>VLOOKUP(A20,Tabla2[#All],187)</f>
        <v>N/A</v>
      </c>
      <c r="G20" t="str">
        <f>VLOOKUP(A20,Tabla2[#All],203)</f>
        <v>N/A</v>
      </c>
      <c r="H20" s="28" t="str">
        <f>VLOOKUP(A20,Tabla2[#All],8)</f>
        <v>000000 SJ</v>
      </c>
      <c r="I20" t="str">
        <f>VLOOKUP(A20,Tabla2[#All],9)</f>
        <v>Z 4-01</v>
      </c>
      <c r="J20" t="str">
        <f>VLOOKUP(A20,Tabla2[#All],10)</f>
        <v>N/A</v>
      </c>
      <c r="K20" t="str">
        <f>VLOOKUP(A20,Tabla2[#All],11)</f>
        <v>N/A</v>
      </c>
      <c r="L20" t="str">
        <f>VLOOKUP(A20,Tabla2[#All],12)</f>
        <v>N/A</v>
      </c>
      <c r="M20" s="8">
        <f>VLOOKUP(A20,Tabla2[#All],38)</f>
        <v>7</v>
      </c>
      <c r="N20" s="60">
        <v>30</v>
      </c>
      <c r="O20" s="8">
        <f>VLOOKUP(A20,Tabla2[#All],266)</f>
        <v>2017</v>
      </c>
      <c r="P20" s="8">
        <f t="shared" si="0"/>
        <v>6</v>
      </c>
      <c r="Q20" s="60">
        <v>20</v>
      </c>
      <c r="R20" s="58">
        <f>VLOOKUP(A20,Tabla2[#All],37)</f>
        <v>0</v>
      </c>
      <c r="S20" s="60">
        <v>0</v>
      </c>
      <c r="T20" s="8" t="str">
        <f>VLOOKUP(A20,Tabla2[#All],39)</f>
        <v>No cumple</v>
      </c>
      <c r="U20" s="8" t="str">
        <f>VLOOKUP(A20,Tabla2[#All],40)</f>
        <v>No cumple</v>
      </c>
      <c r="V20" s="60">
        <v>0</v>
      </c>
      <c r="W20" s="8">
        <f t="shared" si="1"/>
        <v>50</v>
      </c>
    </row>
    <row r="21" spans="1:23" x14ac:dyDescent="0.35">
      <c r="A21" s="8">
        <v>27</v>
      </c>
      <c r="B21" t="str">
        <f>VLOOKUP(A21,Tabla2[#All],2)</f>
        <v>Wilber Tencio Cordero</v>
      </c>
      <c r="C21" s="63" t="str">
        <f>VLOOKUP(A21,Tabla2[#All],139)</f>
        <v>Taxi</v>
      </c>
      <c r="D21" t="str">
        <f>VLOOKUP(A21,Tabla2[#All],155)</f>
        <v>N/A</v>
      </c>
      <c r="E21" t="str">
        <f>VLOOKUP(A21,Tabla2[#All],171)</f>
        <v>N/A</v>
      </c>
      <c r="F21" t="str">
        <f>VLOOKUP(A21,Tabla2[#All],187)</f>
        <v>N/A</v>
      </c>
      <c r="G21" t="str">
        <f>VLOOKUP(A21,Tabla2[#All],203)</f>
        <v>N/A</v>
      </c>
      <c r="H21" s="63" t="str">
        <f>VLOOKUP(A21,Tabla2[#All],8)</f>
        <v xml:space="preserve">301010 Cartago </v>
      </c>
      <c r="I21" t="str">
        <f>VLOOKUP(A21,Tabla2[#All],9)</f>
        <v>N/A</v>
      </c>
      <c r="J21" t="str">
        <f>VLOOKUP(A21,Tabla2[#All],10)</f>
        <v>N/A</v>
      </c>
      <c r="K21" t="str">
        <f>VLOOKUP(A21,Tabla2[#All],11)</f>
        <v>N/A</v>
      </c>
      <c r="L21" t="str">
        <f>VLOOKUP(A21,Tabla2[#All],12)</f>
        <v>N/A</v>
      </c>
      <c r="M21" s="8">
        <f>VLOOKUP(A21,Tabla2[#All],38)</f>
        <v>22</v>
      </c>
      <c r="N21" s="60">
        <v>35</v>
      </c>
      <c r="O21" s="8">
        <f>VLOOKUP(A21,Tabla2[#All],266)</f>
        <v>2019</v>
      </c>
      <c r="P21" s="8">
        <f t="shared" si="0"/>
        <v>4</v>
      </c>
      <c r="Q21" s="60">
        <v>20</v>
      </c>
      <c r="R21" s="58">
        <f>VLOOKUP(A21,Tabla2[#All],37)</f>
        <v>0.1</v>
      </c>
      <c r="S21" s="60">
        <v>15</v>
      </c>
      <c r="T21" s="8" t="str">
        <f>VLOOKUP(A21,Tabla2[#All],39)</f>
        <v>Cumple</v>
      </c>
      <c r="U21" s="8" t="str">
        <f>VLOOKUP(A21,Tabla2[#All],40)</f>
        <v>No cumple</v>
      </c>
      <c r="V21" s="60">
        <v>5</v>
      </c>
      <c r="W21" s="8">
        <f t="shared" si="1"/>
        <v>75</v>
      </c>
    </row>
    <row r="22" spans="1:23" x14ac:dyDescent="0.35">
      <c r="A22" s="8">
        <v>67</v>
      </c>
      <c r="B22" t="str">
        <f>VLOOKUP(A22,Tabla2[#All],2)</f>
        <v>Leonardo Araya Alvarado</v>
      </c>
      <c r="C22" s="63" t="str">
        <f>VLOOKUP(A22,Tabla2[#All],139)</f>
        <v>Taxi</v>
      </c>
      <c r="D22" t="str">
        <f>VLOOKUP(A22,Tabla2[#All],155)</f>
        <v>Microbús</v>
      </c>
      <c r="E22" t="str">
        <f>VLOOKUP(A22,Tabla2[#All],171)</f>
        <v>Microbús</v>
      </c>
      <c r="F22" t="str">
        <f>VLOOKUP(A22,Tabla2[#All],187)</f>
        <v>N/A</v>
      </c>
      <c r="G22" t="str">
        <f>VLOOKUP(A22,Tabla2[#All],203)</f>
        <v>N/A</v>
      </c>
      <c r="H22" s="63" t="str">
        <f>VLOOKUP(A22,Tabla2[#All],8)</f>
        <v>San José (000000)</v>
      </c>
      <c r="I22" t="str">
        <f>VLOOKUP(A22,Tabla2[#All],9)</f>
        <v>Zona 1-02</v>
      </c>
      <c r="J22" t="str">
        <f>VLOOKUP(A22,Tabla2[#All],10)</f>
        <v>Zona 1-01</v>
      </c>
      <c r="K22" t="str">
        <f>VLOOKUP(A22,Tabla2[#All],11)</f>
        <v>Zona 1-05</v>
      </c>
      <c r="L22" t="str">
        <f>VLOOKUP(A22,Tabla2[#All],12)</f>
        <v>Zona 1-04</v>
      </c>
      <c r="M22" s="8">
        <f>VLOOKUP(A22,Tabla2[#All],38)</f>
        <v>15</v>
      </c>
      <c r="N22" s="60">
        <v>35</v>
      </c>
      <c r="O22" s="8">
        <f>VLOOKUP(A22,Tabla2[#All],266)</f>
        <v>2017</v>
      </c>
      <c r="P22" s="8">
        <f t="shared" si="0"/>
        <v>6</v>
      </c>
      <c r="Q22" s="60">
        <v>20</v>
      </c>
      <c r="R22" s="58">
        <f>VLOOKUP(A22,Tabla2[#All],37)</f>
        <v>0.15</v>
      </c>
      <c r="S22" s="60">
        <v>20</v>
      </c>
      <c r="T22" s="8" t="str">
        <f>VLOOKUP(A22,Tabla2[#All],39)</f>
        <v>No cumple</v>
      </c>
      <c r="U22" s="8" t="str">
        <f>VLOOKUP(A22,Tabla2[#All],40)</f>
        <v>Cumple</v>
      </c>
      <c r="V22" s="60">
        <v>5</v>
      </c>
      <c r="W22" s="8">
        <f t="shared" si="1"/>
        <v>80</v>
      </c>
    </row>
    <row r="23" spans="1:23" x14ac:dyDescent="0.35">
      <c r="A23" s="8">
        <v>14</v>
      </c>
      <c r="B23" t="str">
        <f>VLOOKUP(A23,Tabla2[#All],2)</f>
        <v>Noé Marcelo Morales Gago</v>
      </c>
      <c r="C23" s="63" t="str">
        <f>VLOOKUP(A23,Tabla2[#All],139)</f>
        <v>Taxi</v>
      </c>
      <c r="D23" t="str">
        <f>VLOOKUP(A23,Tabla2[#All],155)</f>
        <v>N/A</v>
      </c>
      <c r="E23" t="str">
        <f>VLOOKUP(A23,Tabla2[#All],171)</f>
        <v>N/A</v>
      </c>
      <c r="F23" t="str">
        <f>VLOOKUP(A23,Tabla2[#All],187)</f>
        <v>N/A</v>
      </c>
      <c r="G23" t="str">
        <f>VLOOKUP(A23,Tabla2[#All],203)</f>
        <v>N/A</v>
      </c>
      <c r="H23" s="63" t="str">
        <f>VLOOKUP(A23,Tabla2[#All],8)</f>
        <v>000000 SJ</v>
      </c>
      <c r="I23" t="str">
        <f>VLOOKUP(A23,Tabla2[#All],9)</f>
        <v>N/A</v>
      </c>
      <c r="J23" t="str">
        <f>VLOOKUP(A23,Tabla2[#All],10)</f>
        <v>N/A</v>
      </c>
      <c r="K23" t="str">
        <f>VLOOKUP(A23,Tabla2[#All],11)</f>
        <v>N/A</v>
      </c>
      <c r="L23" t="str">
        <f>VLOOKUP(A23,Tabla2[#All],12)</f>
        <v>N/A</v>
      </c>
      <c r="M23" s="8">
        <f>VLOOKUP(A23,Tabla2[#All],38)</f>
        <v>13</v>
      </c>
      <c r="N23" s="60">
        <v>35</v>
      </c>
      <c r="O23" s="8">
        <f>VLOOKUP(A23,Tabla2[#All],266)</f>
        <v>2016</v>
      </c>
      <c r="P23" s="8">
        <f t="shared" si="0"/>
        <v>7</v>
      </c>
      <c r="Q23" s="60">
        <v>15</v>
      </c>
      <c r="R23" s="58">
        <f>VLOOKUP(A23,Tabla2[#All],37)</f>
        <v>0.1</v>
      </c>
      <c r="S23" s="60">
        <v>15</v>
      </c>
      <c r="T23" s="8" t="str">
        <f>VLOOKUP(A23,Tabla2[#All],39)</f>
        <v>Cumple</v>
      </c>
      <c r="U23" s="8" t="str">
        <f>VLOOKUP(A23,Tabla2[#All],40)</f>
        <v>Cumple</v>
      </c>
      <c r="V23" s="60">
        <v>10</v>
      </c>
      <c r="W23" s="8">
        <f t="shared" si="1"/>
        <v>75</v>
      </c>
    </row>
    <row r="24" spans="1:23" x14ac:dyDescent="0.35">
      <c r="A24" s="8">
        <v>39</v>
      </c>
      <c r="B24" t="str">
        <f>VLOOKUP(A24,Tabla2[#All],2)</f>
        <v>Guillermo Eladio Murillo Cordero</v>
      </c>
      <c r="C24" s="63" t="str">
        <f>VLOOKUP(A24,Tabla2[#All],139)</f>
        <v>Taxi</v>
      </c>
      <c r="D24" t="str">
        <f>VLOOKUP(A24,Tabla2[#All],155)</f>
        <v>N/A</v>
      </c>
      <c r="E24" t="str">
        <f>VLOOKUP(A24,Tabla2[#All],171)</f>
        <v>N/A</v>
      </c>
      <c r="F24" t="str">
        <f>VLOOKUP(A24,Tabla2[#All],187)</f>
        <v>N/A</v>
      </c>
      <c r="G24" t="str">
        <f>VLOOKUP(A24,Tabla2[#All],203)</f>
        <v>N/A</v>
      </c>
      <c r="H24" s="63" t="str">
        <f>VLOOKUP(A24,Tabla2[#All],8)</f>
        <v>000000 SJ</v>
      </c>
      <c r="I24" t="str">
        <f>VLOOKUP(A24,Tabla2[#All],9)</f>
        <v>N/A</v>
      </c>
      <c r="J24" t="str">
        <f>VLOOKUP(A24,Tabla2[#All],10)</f>
        <v>N/A</v>
      </c>
      <c r="K24" t="str">
        <f>VLOOKUP(A24,Tabla2[#All],11)</f>
        <v>N/A</v>
      </c>
      <c r="L24" t="str">
        <f>VLOOKUP(A24,Tabla2[#All],12)</f>
        <v>N/A</v>
      </c>
      <c r="M24" s="8">
        <f>VLOOKUP(A24,Tabla2[#All],38)</f>
        <v>25</v>
      </c>
      <c r="N24" s="60">
        <v>35</v>
      </c>
      <c r="O24" s="8">
        <f>VLOOKUP(A24,Tabla2[#All],266)</f>
        <v>2016</v>
      </c>
      <c r="P24" s="8">
        <f t="shared" si="0"/>
        <v>7</v>
      </c>
      <c r="Q24" s="60">
        <v>15</v>
      </c>
      <c r="R24" s="58">
        <f>VLOOKUP(A24,Tabla2[#All],37)</f>
        <v>0.15</v>
      </c>
      <c r="S24" s="60">
        <v>20</v>
      </c>
      <c r="T24" s="8" t="str">
        <f>VLOOKUP(A24,Tabla2[#All],39)</f>
        <v>No cumple</v>
      </c>
      <c r="U24" s="8" t="str">
        <f>VLOOKUP(A24,Tabla2[#All],40)</f>
        <v>Cumple</v>
      </c>
      <c r="V24" s="60">
        <v>5</v>
      </c>
      <c r="W24" s="8">
        <f t="shared" si="1"/>
        <v>75</v>
      </c>
    </row>
    <row r="25" spans="1:23" x14ac:dyDescent="0.35">
      <c r="A25" s="8">
        <v>32</v>
      </c>
      <c r="B25" t="str">
        <f>VLOOKUP(A25,Tabla2[#All],2)</f>
        <v>Alexander Francisco Chinchilla Vargas</v>
      </c>
      <c r="C25" s="63" t="str">
        <f>VLOOKUP(A25,Tabla2[#All],139)</f>
        <v>Taxi</v>
      </c>
      <c r="D25" t="str">
        <f>VLOOKUP(A25,Tabla2[#All],155)</f>
        <v>N/A</v>
      </c>
      <c r="E25" t="str">
        <f>VLOOKUP(A25,Tabla2[#All],171)</f>
        <v>N/A</v>
      </c>
      <c r="F25" t="str">
        <f>VLOOKUP(A25,Tabla2[#All],187)</f>
        <v>N/A</v>
      </c>
      <c r="G25" t="str">
        <f>VLOOKUP(A25,Tabla2[#All],203)</f>
        <v>N/A</v>
      </c>
      <c r="H25" s="63" t="str">
        <f>VLOOKUP(A25,Tabla2[#All],8)</f>
        <v>207010 Palmares</v>
      </c>
      <c r="I25" t="str">
        <f>VLOOKUP(A25,Tabla2[#All],9)</f>
        <v>N/A</v>
      </c>
      <c r="J25" t="str">
        <f>VLOOKUP(A25,Tabla2[#All],10)</f>
        <v>N/A</v>
      </c>
      <c r="K25" t="str">
        <f>VLOOKUP(A25,Tabla2[#All],11)</f>
        <v>N/A</v>
      </c>
      <c r="L25" t="str">
        <f>VLOOKUP(A25,Tabla2[#All],12)</f>
        <v>N/A</v>
      </c>
      <c r="M25" s="8">
        <f>VLOOKUP(A25,Tabla2[#All],38)</f>
        <v>14</v>
      </c>
      <c r="N25" s="60">
        <v>35</v>
      </c>
      <c r="O25" s="8">
        <f>VLOOKUP(A25,Tabla2[#All],266)</f>
        <v>2020</v>
      </c>
      <c r="P25" s="8">
        <f t="shared" si="0"/>
        <v>3</v>
      </c>
      <c r="Q25" s="60">
        <v>35</v>
      </c>
      <c r="R25" s="58">
        <f>VLOOKUP(A25,Tabla2[#All],37)</f>
        <v>0.05</v>
      </c>
      <c r="S25" s="60">
        <v>10</v>
      </c>
      <c r="T25" s="8" t="str">
        <f>VLOOKUP(A25,Tabla2[#All],39)</f>
        <v>Cumple</v>
      </c>
      <c r="U25" s="8" t="str">
        <f>VLOOKUP(A25,Tabla2[#All],40)</f>
        <v>Cumple</v>
      </c>
      <c r="V25" s="60">
        <v>10</v>
      </c>
      <c r="W25" s="8">
        <f t="shared" si="1"/>
        <v>90</v>
      </c>
    </row>
    <row r="26" spans="1:23" x14ac:dyDescent="0.35">
      <c r="A26" s="8">
        <v>46</v>
      </c>
      <c r="B26" t="str">
        <f>VLOOKUP(A26,Tabla2[#All],2)</f>
        <v>Roger Alberto Quesada Artavia</v>
      </c>
      <c r="C26" s="63" t="str">
        <f>VLOOKUP(A26,Tabla2[#All],139)</f>
        <v>Taxi</v>
      </c>
      <c r="D26" t="str">
        <f>VLOOKUP(A26,Tabla2[#All],155)</f>
        <v>N/A</v>
      </c>
      <c r="E26" t="str">
        <f>VLOOKUP(A26,Tabla2[#All],171)</f>
        <v>N/A</v>
      </c>
      <c r="F26" t="str">
        <f>VLOOKUP(A26,Tabla2[#All],187)</f>
        <v>N/A</v>
      </c>
      <c r="G26" t="str">
        <f>VLOOKUP(A26,Tabla2[#All],203)</f>
        <v>N/A</v>
      </c>
      <c r="H26" s="63" t="str">
        <f>VLOOKUP(A26,Tabla2[#All],8)</f>
        <v>San José (000000)</v>
      </c>
      <c r="I26" t="str">
        <f>VLOOKUP(A26,Tabla2[#All],9)</f>
        <v>N/A</v>
      </c>
      <c r="J26" t="str">
        <f>VLOOKUP(A26,Tabla2[#All],10)</f>
        <v>N/A</v>
      </c>
      <c r="K26" t="str">
        <f>VLOOKUP(A26,Tabla2[#All],11)</f>
        <v>N/A</v>
      </c>
      <c r="L26" t="str">
        <f>VLOOKUP(A26,Tabla2[#All],12)</f>
        <v>N/A</v>
      </c>
      <c r="M26" s="8">
        <f>VLOOKUP(A26,Tabla2[#All],38)</f>
        <v>32</v>
      </c>
      <c r="N26" s="60">
        <v>35</v>
      </c>
      <c r="O26" s="8">
        <f>VLOOKUP(A26,Tabla2[#All],266)</f>
        <v>2015</v>
      </c>
      <c r="P26" s="8">
        <f t="shared" si="0"/>
        <v>8</v>
      </c>
      <c r="Q26" s="60">
        <v>15</v>
      </c>
      <c r="R26" s="58">
        <f>VLOOKUP(A26,Tabla2[#All],37)</f>
        <v>0.15</v>
      </c>
      <c r="S26" s="60">
        <v>20</v>
      </c>
      <c r="T26" s="8" t="str">
        <f>VLOOKUP(A26,Tabla2[#All],39)</f>
        <v>No cumple</v>
      </c>
      <c r="U26" s="8" t="str">
        <f>VLOOKUP(A26,Tabla2[#All],40)</f>
        <v>Cumple</v>
      </c>
      <c r="V26" s="60">
        <v>5</v>
      </c>
      <c r="W26" s="8">
        <f t="shared" si="1"/>
        <v>75</v>
      </c>
    </row>
    <row r="27" spans="1:23" x14ac:dyDescent="0.35">
      <c r="A27" s="36">
        <v>26</v>
      </c>
      <c r="B27" s="28" t="str">
        <f>VLOOKUP(A27,Tabla2[#All],2)</f>
        <v xml:space="preserve">Carlos Luis Mora Segura </v>
      </c>
      <c r="C27" s="28" t="str">
        <f>VLOOKUP(A27,Tabla2[#All],139)</f>
        <v>Taxi</v>
      </c>
      <c r="D27" s="28" t="str">
        <f>VLOOKUP(A27,Tabla2[#All],155)</f>
        <v>N/A</v>
      </c>
      <c r="E27" s="28" t="str">
        <f>VLOOKUP(A27,Tabla2[#All],171)</f>
        <v>N/A</v>
      </c>
      <c r="F27" s="28" t="str">
        <f>VLOOKUP(A27,Tabla2[#All],187)</f>
        <v>N/A</v>
      </c>
      <c r="G27" s="28" t="str">
        <f>VLOOKUP(A27,Tabla2[#All],203)</f>
        <v>N/A</v>
      </c>
      <c r="H27" s="28" t="str">
        <f>VLOOKUP(A27,Tabla2[#All],8)</f>
        <v>407010 Belén</v>
      </c>
      <c r="I27" s="28" t="str">
        <f>VLOOKUP(A27,Tabla2[#All],9)</f>
        <v>N/A</v>
      </c>
      <c r="J27" s="28" t="str">
        <f>VLOOKUP(A27,Tabla2[#All],10)</f>
        <v>N/A</v>
      </c>
      <c r="K27" s="28" t="str">
        <f>VLOOKUP(A27,Tabla2[#All],11)</f>
        <v>N/A</v>
      </c>
      <c r="L27" s="28" t="str">
        <f>VLOOKUP(A27,Tabla2[#All],12)</f>
        <v>N/A</v>
      </c>
      <c r="M27" s="36">
        <f>VLOOKUP(A27,Tabla2[#All],38)</f>
        <v>27</v>
      </c>
      <c r="N27" s="36">
        <v>0</v>
      </c>
      <c r="O27" s="36">
        <f>VLOOKUP(A27,Tabla2[#All],266)</f>
        <v>2016</v>
      </c>
      <c r="P27" s="36">
        <f t="shared" si="0"/>
        <v>7</v>
      </c>
      <c r="Q27" s="36">
        <v>0</v>
      </c>
      <c r="R27" s="57">
        <f>VLOOKUP(A27,Tabla2[#All],37)</f>
        <v>0</v>
      </c>
      <c r="S27" s="36">
        <v>0</v>
      </c>
      <c r="T27" s="36" t="str">
        <f>VLOOKUP(A27,Tabla2[#All],39)</f>
        <v>No cumple</v>
      </c>
      <c r="U27" s="36" t="str">
        <f>VLOOKUP(A27,Tabla2[#All],40)</f>
        <v>No cumple</v>
      </c>
      <c r="V27" s="36">
        <v>0</v>
      </c>
      <c r="W27" s="36">
        <f t="shared" si="1"/>
        <v>0</v>
      </c>
    </row>
    <row r="28" spans="1:23" x14ac:dyDescent="0.35">
      <c r="A28" s="8">
        <v>50</v>
      </c>
      <c r="B28" t="str">
        <f>VLOOKUP(A28,Tabla2[#All],2)</f>
        <v>Claudio Coto Solano</v>
      </c>
      <c r="C28" s="63" t="str">
        <f>VLOOKUP(A28,Tabla2[#All],139)</f>
        <v>Taxi</v>
      </c>
      <c r="D28" t="str">
        <f>VLOOKUP(A28,Tabla2[#All],155)</f>
        <v>N/A</v>
      </c>
      <c r="E28" t="str">
        <f>VLOOKUP(A28,Tabla2[#All],171)</f>
        <v>N/A</v>
      </c>
      <c r="F28" t="str">
        <f>VLOOKUP(A28,Tabla2[#All],187)</f>
        <v>N/A</v>
      </c>
      <c r="G28" t="str">
        <f>VLOOKUP(A28,Tabla2[#All],203)</f>
        <v>N/A</v>
      </c>
      <c r="H28" s="63" t="str">
        <f>VLOOKUP(A28,Tabla2[#All],8)</f>
        <v>San José (000000)</v>
      </c>
      <c r="I28" t="str">
        <f>VLOOKUP(A28,Tabla2[#All],9)</f>
        <v>N/A</v>
      </c>
      <c r="J28" t="str">
        <f>VLOOKUP(A28,Tabla2[#All],10)</f>
        <v>N/A</v>
      </c>
      <c r="K28" t="str">
        <f>VLOOKUP(A28,Tabla2[#All],11)</f>
        <v>N/A</v>
      </c>
      <c r="L28" t="str">
        <f>VLOOKUP(A28,Tabla2[#All],12)</f>
        <v>N/A</v>
      </c>
      <c r="M28" s="8">
        <f>VLOOKUP(A28,Tabla2[#All],38)</f>
        <v>20</v>
      </c>
      <c r="N28" s="60">
        <v>35</v>
      </c>
      <c r="O28" s="8">
        <f>VLOOKUP(A28,Tabla2[#All],266)</f>
        <v>2017</v>
      </c>
      <c r="P28" s="8">
        <f t="shared" si="0"/>
        <v>6</v>
      </c>
      <c r="Q28" s="60">
        <v>20</v>
      </c>
      <c r="R28" s="58">
        <f>VLOOKUP(A28,Tabla2[#All],37)</f>
        <v>0.05</v>
      </c>
      <c r="S28" s="60">
        <v>10</v>
      </c>
      <c r="T28" s="8" t="str">
        <f>VLOOKUP(A28,Tabla2[#All],39)</f>
        <v>Cumple</v>
      </c>
      <c r="U28" s="8" t="str">
        <f>VLOOKUP(A28,Tabla2[#All],40)</f>
        <v>Cumple</v>
      </c>
      <c r="V28" s="60">
        <v>10</v>
      </c>
      <c r="W28" s="8">
        <f t="shared" si="1"/>
        <v>75</v>
      </c>
    </row>
    <row r="29" spans="1:23" x14ac:dyDescent="0.35">
      <c r="A29" s="36">
        <v>34</v>
      </c>
      <c r="B29" s="28" t="str">
        <f>VLOOKUP(A29,Tabla2[#All],2)</f>
        <v>Jhonny Solano Rivera</v>
      </c>
      <c r="C29" s="28" t="str">
        <f>VLOOKUP(A29,Tabla2[#All],139)</f>
        <v>Taxi</v>
      </c>
      <c r="D29" s="28" t="str">
        <f>VLOOKUP(A29,Tabla2[#All],155)</f>
        <v>N/A</v>
      </c>
      <c r="E29" s="28" t="str">
        <f>VLOOKUP(A29,Tabla2[#All],171)</f>
        <v>N/A</v>
      </c>
      <c r="F29" s="28" t="str">
        <f>VLOOKUP(A29,Tabla2[#All],187)</f>
        <v>N/A</v>
      </c>
      <c r="G29" s="28" t="str">
        <f>VLOOKUP(A29,Tabla2[#All],203)</f>
        <v>N/A</v>
      </c>
      <c r="H29" s="28" t="str">
        <f>VLOOKUP(A29,Tabla2[#All],8)</f>
        <v xml:space="preserve">No indica </v>
      </c>
      <c r="I29" s="28" t="str">
        <f>VLOOKUP(A29,Tabla2[#All],9)</f>
        <v>N/A</v>
      </c>
      <c r="J29" s="28" t="str">
        <f>VLOOKUP(A29,Tabla2[#All],10)</f>
        <v>N/A</v>
      </c>
      <c r="K29" s="28" t="str">
        <f>VLOOKUP(A29,Tabla2[#All],11)</f>
        <v>N/A</v>
      </c>
      <c r="L29" s="28" t="str">
        <f>VLOOKUP(A29,Tabla2[#All],12)</f>
        <v>N/A</v>
      </c>
      <c r="M29" s="36" t="str">
        <f>VLOOKUP(A29,Tabla2[#All],38)</f>
        <v>No cumple</v>
      </c>
      <c r="N29" s="36">
        <v>0</v>
      </c>
      <c r="O29" s="36">
        <f>VLOOKUP(A29,Tabla2[#All],266)</f>
        <v>2008</v>
      </c>
      <c r="P29" s="36">
        <f t="shared" si="0"/>
        <v>15</v>
      </c>
      <c r="Q29" s="36">
        <v>0</v>
      </c>
      <c r="R29" s="57" t="str">
        <f>VLOOKUP(A29,Tabla2[#All],37)</f>
        <v>No cumple</v>
      </c>
      <c r="S29" s="36">
        <v>0</v>
      </c>
      <c r="T29" s="36" t="str">
        <f>VLOOKUP(A29,Tabla2[#All],39)</f>
        <v>No cumple</v>
      </c>
      <c r="U29" s="36" t="str">
        <f>VLOOKUP(A29,Tabla2[#All],40)</f>
        <v>Cumple</v>
      </c>
      <c r="V29" s="36">
        <v>0</v>
      </c>
      <c r="W29" s="36">
        <f t="shared" si="1"/>
        <v>0</v>
      </c>
    </row>
    <row r="30" spans="1:23" x14ac:dyDescent="0.35">
      <c r="A30" s="8">
        <v>64</v>
      </c>
      <c r="B30" t="str">
        <f>VLOOKUP(A30,Tabla2[#All],2)</f>
        <v>Herbert Benedicts Aguilar</v>
      </c>
      <c r="C30" s="63" t="str">
        <f>VLOOKUP(A30,Tabla2[#All],139)</f>
        <v>Taxi</v>
      </c>
      <c r="D30" t="str">
        <f>VLOOKUP(A30,Tabla2[#All],155)</f>
        <v>Microbús</v>
      </c>
      <c r="E30" t="str">
        <f>VLOOKUP(A30,Tabla2[#All],171)</f>
        <v>Microbús</v>
      </c>
      <c r="F30" t="str">
        <f>VLOOKUP(A30,Tabla2[#All],187)</f>
        <v>N/A</v>
      </c>
      <c r="G30" t="str">
        <f>VLOOKUP(A30,Tabla2[#All],203)</f>
        <v>N/A</v>
      </c>
      <c r="H30" s="63" t="str">
        <f>VLOOKUP(A30,Tabla2[#All],8)</f>
        <v>San José (000000)</v>
      </c>
      <c r="I30" t="str">
        <f>VLOOKUP(A30,Tabla2[#All],9)</f>
        <v>Zona 1-05</v>
      </c>
      <c r="J30" t="str">
        <f>VLOOKUP(A30,Tabla2[#All],10)</f>
        <v>Zona 1-02</v>
      </c>
      <c r="K30" t="str">
        <f>VLOOKUP(A30,Tabla2[#All],11)</f>
        <v>N/A</v>
      </c>
      <c r="L30" t="str">
        <f>VLOOKUP(A30,Tabla2[#All],12)</f>
        <v>N/A</v>
      </c>
      <c r="M30" s="8">
        <f>VLOOKUP(A30,Tabla2[#All],38)</f>
        <v>15</v>
      </c>
      <c r="N30" s="60">
        <v>35</v>
      </c>
      <c r="O30" s="8">
        <f>VLOOKUP(A30,Tabla2[#All],266)</f>
        <v>2017</v>
      </c>
      <c r="P30" s="8">
        <f t="shared" si="0"/>
        <v>6</v>
      </c>
      <c r="Q30" s="60">
        <v>20</v>
      </c>
      <c r="R30" s="58">
        <f>VLOOKUP(A30,Tabla2[#All],37)</f>
        <v>0.1</v>
      </c>
      <c r="S30" s="60">
        <v>15</v>
      </c>
      <c r="T30" s="8" t="str">
        <f>VLOOKUP(A30,Tabla2[#All],39)</f>
        <v>No cumple</v>
      </c>
      <c r="U30" s="8" t="str">
        <f>VLOOKUP(A30,Tabla2[#All],40)</f>
        <v>Cumple</v>
      </c>
      <c r="V30" s="60">
        <v>5</v>
      </c>
      <c r="W30" s="8">
        <f t="shared" si="1"/>
        <v>75</v>
      </c>
    </row>
    <row r="31" spans="1:23" x14ac:dyDescent="0.35">
      <c r="A31" s="8">
        <v>9</v>
      </c>
      <c r="B31" t="str">
        <f>VLOOKUP(A31,Tabla2[#All],2)</f>
        <v>Greivin Castro Vega</v>
      </c>
      <c r="C31" s="63" t="str">
        <f>VLOOKUP(A31,Tabla2[#All],139)</f>
        <v>Taxi</v>
      </c>
      <c r="D31" t="str">
        <f>VLOOKUP(A31,Tabla2[#All],155)</f>
        <v>N/A</v>
      </c>
      <c r="E31" t="str">
        <f>VLOOKUP(A31,Tabla2[#All],171)</f>
        <v>N/A</v>
      </c>
      <c r="F31" t="str">
        <f>VLOOKUP(A31,Tabla2[#All],187)</f>
        <v>N/A</v>
      </c>
      <c r="G31" t="str">
        <f>VLOOKUP(A31,Tabla2[#All],203)</f>
        <v>N/A</v>
      </c>
      <c r="H31" s="63" t="str">
        <f>VLOOKUP(A31,Tabla2[#All],8)</f>
        <v>000000 SJ</v>
      </c>
      <c r="I31" t="str">
        <f>VLOOKUP(A31,Tabla2[#All],9)</f>
        <v>N/A</v>
      </c>
      <c r="J31" t="str">
        <f>VLOOKUP(A31,Tabla2[#All],10)</f>
        <v>N/A</v>
      </c>
      <c r="K31" t="str">
        <f>VLOOKUP(A31,Tabla2[#All],11)</f>
        <v>N/A</v>
      </c>
      <c r="L31" t="str">
        <f>VLOOKUP(A31,Tabla2[#All],12)</f>
        <v>N/A</v>
      </c>
      <c r="M31" s="8">
        <f>VLOOKUP(A31,Tabla2[#All],38)</f>
        <v>12</v>
      </c>
      <c r="N31" s="60">
        <v>35</v>
      </c>
      <c r="O31" s="8">
        <f>VLOOKUP(A31,Tabla2[#All],266)</f>
        <v>2016</v>
      </c>
      <c r="P31" s="8">
        <f t="shared" si="0"/>
        <v>7</v>
      </c>
      <c r="Q31" s="60">
        <v>15</v>
      </c>
      <c r="R31" s="58">
        <f>VLOOKUP(A31,Tabla2[#All],37)</f>
        <v>0.15</v>
      </c>
      <c r="S31" s="60">
        <v>20</v>
      </c>
      <c r="T31" s="8" t="str">
        <f>VLOOKUP(A31,Tabla2[#All],39)</f>
        <v>No cumple</v>
      </c>
      <c r="U31" s="8" t="str">
        <f>VLOOKUP(A31,Tabla2[#All],40)</f>
        <v>No cumple</v>
      </c>
      <c r="V31" s="60">
        <v>0</v>
      </c>
      <c r="W31" s="8">
        <f t="shared" si="1"/>
        <v>70</v>
      </c>
    </row>
    <row r="32" spans="1:23" x14ac:dyDescent="0.35">
      <c r="A32" s="8">
        <v>30</v>
      </c>
      <c r="B32" t="str">
        <f>VLOOKUP(A32,Tabla2[#All],2)</f>
        <v>Richard Solano Jiménez</v>
      </c>
      <c r="C32" s="63" t="str">
        <f>VLOOKUP(A32,Tabla2[#All],139)</f>
        <v>Taxi</v>
      </c>
      <c r="D32" t="str">
        <f>VLOOKUP(A32,Tabla2[#All],155)</f>
        <v>N/A</v>
      </c>
      <c r="E32" t="str">
        <f>VLOOKUP(A32,Tabla2[#All],171)</f>
        <v>N/A</v>
      </c>
      <c r="F32" t="str">
        <f>VLOOKUP(A32,Tabla2[#All],187)</f>
        <v>N/A</v>
      </c>
      <c r="G32" t="str">
        <f>VLOOKUP(A32,Tabla2[#All],203)</f>
        <v>N/A</v>
      </c>
      <c r="H32" s="63" t="str">
        <f>VLOOKUP(A32,Tabla2[#All],8)</f>
        <v>000000 SJ</v>
      </c>
      <c r="I32" t="str">
        <f>VLOOKUP(A32,Tabla2[#All],9)</f>
        <v>N/A</v>
      </c>
      <c r="J32" t="str">
        <f>VLOOKUP(A32,Tabla2[#All],10)</f>
        <v>N/A</v>
      </c>
      <c r="K32" t="str">
        <f>VLOOKUP(A32,Tabla2[#All],11)</f>
        <v>N/A</v>
      </c>
      <c r="L32" t="str">
        <f>VLOOKUP(A32,Tabla2[#All],12)</f>
        <v>N/A</v>
      </c>
      <c r="M32" s="8">
        <f>VLOOKUP(A32,Tabla2[#All],38)</f>
        <v>15</v>
      </c>
      <c r="N32" s="60">
        <v>35</v>
      </c>
      <c r="O32" s="8">
        <f>VLOOKUP(A32,Tabla2[#All],266)</f>
        <v>2019</v>
      </c>
      <c r="P32" s="8">
        <f t="shared" si="0"/>
        <v>4</v>
      </c>
      <c r="Q32" s="60">
        <v>20</v>
      </c>
      <c r="R32" s="58">
        <f>VLOOKUP(A32,Tabla2[#All],37)</f>
        <v>0.05</v>
      </c>
      <c r="S32" s="60">
        <v>10</v>
      </c>
      <c r="T32" s="8" t="str">
        <f>VLOOKUP(A32,Tabla2[#All],39)</f>
        <v>No cumple</v>
      </c>
      <c r="U32" s="8" t="str">
        <f>VLOOKUP(A32,Tabla2[#All],40)</f>
        <v>Cumple</v>
      </c>
      <c r="V32" s="60">
        <v>5</v>
      </c>
      <c r="W32" s="8">
        <f t="shared" si="1"/>
        <v>70</v>
      </c>
    </row>
    <row r="33" spans="1:23" x14ac:dyDescent="0.35">
      <c r="A33" s="8">
        <v>44</v>
      </c>
      <c r="B33" t="str">
        <f>VLOOKUP(A33,Tabla2[#All],2)</f>
        <v>FRANCISCO ALBINO JIMENEZ CASTILLO</v>
      </c>
      <c r="C33" s="63" t="str">
        <f>VLOOKUP(A33,Tabla2[#All],139)</f>
        <v>Taxi</v>
      </c>
      <c r="D33" t="str">
        <f>VLOOKUP(A33,Tabla2[#All],155)</f>
        <v>N/A</v>
      </c>
      <c r="E33" t="str">
        <f>VLOOKUP(A33,Tabla2[#All],171)</f>
        <v>N/A</v>
      </c>
      <c r="F33" t="str">
        <f>VLOOKUP(A33,Tabla2[#All],187)</f>
        <v>N/A</v>
      </c>
      <c r="G33" t="str">
        <f>VLOOKUP(A33,Tabla2[#All],203)</f>
        <v>N/A</v>
      </c>
      <c r="H33" s="63" t="str">
        <f>VLOOKUP(A33,Tabla2[#All],8)</f>
        <v>Alajuela (201010)</v>
      </c>
      <c r="I33" t="str">
        <f>VLOOKUP(A33,Tabla2[#All],9)</f>
        <v>N/A</v>
      </c>
      <c r="J33" t="str">
        <f>VLOOKUP(A33,Tabla2[#All],10)</f>
        <v>N/A</v>
      </c>
      <c r="K33" t="str">
        <f>VLOOKUP(A33,Tabla2[#All],11)</f>
        <v>N/A</v>
      </c>
      <c r="L33" t="str">
        <f>VLOOKUP(A33,Tabla2[#All],12)</f>
        <v>N/A</v>
      </c>
      <c r="M33" s="8">
        <f>VLOOKUP(A33,Tabla2[#All],38)</f>
        <v>30</v>
      </c>
      <c r="N33" s="60">
        <v>35</v>
      </c>
      <c r="O33" s="8">
        <f>VLOOKUP(A33,Tabla2[#All],266)</f>
        <v>2017</v>
      </c>
      <c r="P33" s="8">
        <f t="shared" si="0"/>
        <v>6</v>
      </c>
      <c r="Q33" s="60">
        <v>20</v>
      </c>
      <c r="R33" s="58">
        <f>VLOOKUP(A33,Tabla2[#All],37)</f>
        <v>0.15</v>
      </c>
      <c r="S33" s="60">
        <v>20</v>
      </c>
      <c r="T33" s="8" t="str">
        <f>VLOOKUP(A33,Tabla2[#All],39)</f>
        <v>No cumple</v>
      </c>
      <c r="U33" s="8" t="str">
        <f>VLOOKUP(A33,Tabla2[#All],40)</f>
        <v>Cumple</v>
      </c>
      <c r="V33" s="60">
        <v>5</v>
      </c>
      <c r="W33" s="8">
        <f t="shared" si="1"/>
        <v>80</v>
      </c>
    </row>
    <row r="34" spans="1:23" x14ac:dyDescent="0.35">
      <c r="A34" s="8">
        <v>45</v>
      </c>
      <c r="B34" t="str">
        <f>VLOOKUP(A34,Tabla2[#All],2)</f>
        <v>Rodrigo Alberto Carmona Rojas</v>
      </c>
      <c r="C34" s="63" t="str">
        <f>VLOOKUP(A34,Tabla2[#All],139)</f>
        <v>Taxi</v>
      </c>
      <c r="D34" t="str">
        <f>VLOOKUP(A34,Tabla2[#All],155)</f>
        <v>N/A</v>
      </c>
      <c r="E34" t="str">
        <f>VLOOKUP(A34,Tabla2[#All],171)</f>
        <v>N/A</v>
      </c>
      <c r="F34" t="str">
        <f>VLOOKUP(A34,Tabla2[#All],187)</f>
        <v>N/A</v>
      </c>
      <c r="G34" t="str">
        <f>VLOOKUP(A34,Tabla2[#All],203)</f>
        <v>N/A</v>
      </c>
      <c r="H34" s="63" t="str">
        <f>VLOOKUP(A34,Tabla2[#All],8)</f>
        <v>Escazú (102010)</v>
      </c>
      <c r="I34" t="str">
        <f>VLOOKUP(A34,Tabla2[#All],9)</f>
        <v>N/A</v>
      </c>
      <c r="J34" t="str">
        <f>VLOOKUP(A34,Tabla2[#All],10)</f>
        <v>N/A</v>
      </c>
      <c r="K34" t="str">
        <f>VLOOKUP(A34,Tabla2[#All],11)</f>
        <v>N/A</v>
      </c>
      <c r="L34" t="str">
        <f>VLOOKUP(A34,Tabla2[#All],12)</f>
        <v>N/A</v>
      </c>
      <c r="M34" s="8">
        <f>VLOOKUP(A34,Tabla2[#All],38)</f>
        <v>22</v>
      </c>
      <c r="N34" s="60">
        <v>35</v>
      </c>
      <c r="O34" s="8">
        <f>VLOOKUP(A34,Tabla2[#All],266)</f>
        <v>2018</v>
      </c>
      <c r="P34" s="8">
        <f t="shared" ref="P34:P62" si="2">2023-O34</f>
        <v>5</v>
      </c>
      <c r="Q34" s="60">
        <v>20</v>
      </c>
      <c r="R34" s="58">
        <f>VLOOKUP(A34,Tabla2[#All],37)</f>
        <v>0</v>
      </c>
      <c r="S34" s="60">
        <v>0</v>
      </c>
      <c r="T34" s="8" t="str">
        <f>VLOOKUP(A34,Tabla2[#All],39)</f>
        <v>No cumple</v>
      </c>
      <c r="U34" s="8" t="str">
        <f>VLOOKUP(A34,Tabla2[#All],40)</f>
        <v>No cumple</v>
      </c>
      <c r="V34" s="60">
        <v>0</v>
      </c>
      <c r="W34" s="8">
        <f t="shared" ref="W34:W62" si="3">+N34+Q34+S34+V34</f>
        <v>55</v>
      </c>
    </row>
    <row r="35" spans="1:23" x14ac:dyDescent="0.35">
      <c r="A35" s="36">
        <v>51</v>
      </c>
      <c r="B35" s="28" t="str">
        <f>VLOOKUP(A35,Tabla2[#All],2)</f>
        <v>Warren Molina Delgado</v>
      </c>
      <c r="C35" s="28" t="str">
        <f>VLOOKUP(A35,Tabla2[#All],139)</f>
        <v>Taxi</v>
      </c>
      <c r="D35" t="str">
        <f>VLOOKUP(A35,Tabla2[#All],155)</f>
        <v>Microbús</v>
      </c>
      <c r="E35" t="str">
        <f>VLOOKUP(A35,Tabla2[#All],171)</f>
        <v>Microbús</v>
      </c>
      <c r="F35" t="str">
        <f>VLOOKUP(A35,Tabla2[#All],187)</f>
        <v>Microbús</v>
      </c>
      <c r="G35" t="str">
        <f>VLOOKUP(A35,Tabla2[#All],203)</f>
        <v>N/A</v>
      </c>
      <c r="H35" s="28" t="str">
        <f>VLOOKUP(A35,Tabla2[#All],8)</f>
        <v>San José (000000)</v>
      </c>
      <c r="I35" s="28" t="str">
        <f>VLOOKUP(A35,Tabla2[#All],9)</f>
        <v>Zona 1-03</v>
      </c>
      <c r="J35" s="28" t="str">
        <f>VLOOKUP(A35,Tabla2[#All],10)</f>
        <v>Zona 2-06</v>
      </c>
      <c r="K35" s="28" t="str">
        <f>VLOOKUP(A35,Tabla2[#All],11)</f>
        <v>Zona 2-02</v>
      </c>
      <c r="L35" s="28" t="str">
        <f>VLOOKUP(A35,Tabla2[#All],12)</f>
        <v>N/A</v>
      </c>
      <c r="M35" s="36">
        <f>VLOOKUP(A35,Tabla2[#All],38)</f>
        <v>19</v>
      </c>
      <c r="N35" s="36">
        <v>35</v>
      </c>
      <c r="O35" s="36">
        <f>VLOOKUP(A35,Tabla2[#All],266)</f>
        <v>2023</v>
      </c>
      <c r="P35" s="36">
        <f t="shared" si="2"/>
        <v>0</v>
      </c>
      <c r="Q35" s="36">
        <v>35</v>
      </c>
      <c r="R35" s="57">
        <f>VLOOKUP(A35,Tabla2[#All],37)</f>
        <v>0</v>
      </c>
      <c r="S35" s="36">
        <v>0</v>
      </c>
      <c r="T35" s="36" t="str">
        <f>VLOOKUP(A35,Tabla2[#All],39)</f>
        <v>No cumple</v>
      </c>
      <c r="U35" s="36" t="str">
        <f>VLOOKUP(A35,Tabla2[#All],40)</f>
        <v>No cumple</v>
      </c>
      <c r="V35" s="36">
        <v>0</v>
      </c>
      <c r="W35" s="36">
        <v>0</v>
      </c>
    </row>
    <row r="36" spans="1:23" x14ac:dyDescent="0.35">
      <c r="A36" s="8">
        <v>8</v>
      </c>
      <c r="B36" t="str">
        <f>VLOOKUP(A36,Tabla2[#All],2)</f>
        <v xml:space="preserve">Jhonny Mora Rojas </v>
      </c>
      <c r="C36" s="63" t="str">
        <f>VLOOKUP(A36,Tabla2[#All],139)</f>
        <v>Taxi</v>
      </c>
      <c r="D36" t="str">
        <f>VLOOKUP(A36,Tabla2[#All],155)</f>
        <v>N/A</v>
      </c>
      <c r="E36" t="str">
        <f>VLOOKUP(A36,Tabla2[#All],171)</f>
        <v>N/A</v>
      </c>
      <c r="F36" t="str">
        <f>VLOOKUP(A36,Tabla2[#All],187)</f>
        <v>N/A</v>
      </c>
      <c r="G36" t="str">
        <f>VLOOKUP(A36,Tabla2[#All],203)</f>
        <v>N/A</v>
      </c>
      <c r="H36" s="63" t="str">
        <f>VLOOKUP(A36,Tabla2[#All],8)</f>
        <v>000000 SJ</v>
      </c>
      <c r="I36" t="str">
        <f>VLOOKUP(A36,Tabla2[#All],9)</f>
        <v>N/A</v>
      </c>
      <c r="J36" t="str">
        <f>VLOOKUP(A36,Tabla2[#All],10)</f>
        <v>N/A</v>
      </c>
      <c r="K36" t="str">
        <f>VLOOKUP(A36,Tabla2[#All],11)</f>
        <v>N/A</v>
      </c>
      <c r="L36" t="str">
        <f>VLOOKUP(A36,Tabla2[#All],12)</f>
        <v>N/A</v>
      </c>
      <c r="M36" s="8">
        <f>VLOOKUP(A36,Tabla2[#All],38)</f>
        <v>9</v>
      </c>
      <c r="N36" s="60">
        <v>35</v>
      </c>
      <c r="O36" s="8">
        <f>VLOOKUP(A36,Tabla2[#All],266)</f>
        <v>2017</v>
      </c>
      <c r="P36" s="8">
        <f t="shared" si="2"/>
        <v>6</v>
      </c>
      <c r="Q36" s="60">
        <v>20</v>
      </c>
      <c r="R36" s="58">
        <f>VLOOKUP(A36,Tabla2[#All],37)</f>
        <v>0.05</v>
      </c>
      <c r="S36" s="60">
        <v>10</v>
      </c>
      <c r="T36" s="8" t="str">
        <f>VLOOKUP(A36,Tabla2[#All],39)</f>
        <v>No cumple</v>
      </c>
      <c r="U36" s="8" t="str">
        <f>VLOOKUP(A36,Tabla2[#All],40)</f>
        <v>No cumple</v>
      </c>
      <c r="V36" s="60">
        <v>0</v>
      </c>
      <c r="W36" s="8">
        <f t="shared" si="3"/>
        <v>65</v>
      </c>
    </row>
    <row r="37" spans="1:23" x14ac:dyDescent="0.35">
      <c r="A37" s="8">
        <v>48</v>
      </c>
      <c r="B37" t="str">
        <f>VLOOKUP(A37,Tabla2[#All],2)</f>
        <v>ELADIO LOPEZ SANCHO</v>
      </c>
      <c r="C37" s="63" t="str">
        <f>VLOOKUP(A37,Tabla2[#All],139)</f>
        <v>Taxi</v>
      </c>
      <c r="D37" t="str">
        <f>VLOOKUP(A37,Tabla2[#All],155)</f>
        <v>N/A</v>
      </c>
      <c r="E37" t="str">
        <f>VLOOKUP(A37,Tabla2[#All],171)</f>
        <v>N/A</v>
      </c>
      <c r="F37" t="str">
        <f>VLOOKUP(A37,Tabla2[#All],187)</f>
        <v>N/A</v>
      </c>
      <c r="G37" t="str">
        <f>VLOOKUP(A37,Tabla2[#All],203)</f>
        <v>N/A</v>
      </c>
      <c r="H37" s="63" t="str">
        <f>VLOOKUP(A37,Tabla2[#All],8)</f>
        <v>Ciudad Quesada (210010)</v>
      </c>
      <c r="I37" t="str">
        <f>VLOOKUP(A37,Tabla2[#All],9)</f>
        <v>N/A</v>
      </c>
      <c r="J37" t="str">
        <f>VLOOKUP(A37,Tabla2[#All],10)</f>
        <v>N/A</v>
      </c>
      <c r="K37" t="str">
        <f>VLOOKUP(A37,Tabla2[#All],11)</f>
        <v>N/A</v>
      </c>
      <c r="L37" t="str">
        <f>VLOOKUP(A37,Tabla2[#All],12)</f>
        <v>N/A</v>
      </c>
      <c r="M37" s="8">
        <f>VLOOKUP(A37,Tabla2[#All],38)</f>
        <v>13</v>
      </c>
      <c r="N37" s="60">
        <v>35</v>
      </c>
      <c r="O37" s="8">
        <f>VLOOKUP(A37,Tabla2[#All],266)</f>
        <v>2008</v>
      </c>
      <c r="P37" s="8">
        <f t="shared" si="2"/>
        <v>15</v>
      </c>
      <c r="Q37" s="60">
        <v>5</v>
      </c>
      <c r="R37" s="58">
        <f>VLOOKUP(A37,Tabla2[#All],37)</f>
        <v>0.15</v>
      </c>
      <c r="S37" s="60">
        <v>20</v>
      </c>
      <c r="T37" s="8" t="str">
        <f>VLOOKUP(A37,Tabla2[#All],39)</f>
        <v>No cumple</v>
      </c>
      <c r="U37" s="8" t="str">
        <f>VLOOKUP(A37,Tabla2[#All],40)</f>
        <v>Cumple</v>
      </c>
      <c r="V37" s="60">
        <v>5</v>
      </c>
      <c r="W37" s="8">
        <f t="shared" si="3"/>
        <v>65</v>
      </c>
    </row>
    <row r="38" spans="1:23" x14ac:dyDescent="0.35">
      <c r="A38" s="8">
        <v>49</v>
      </c>
      <c r="B38" t="str">
        <f>VLOOKUP(A38,Tabla2[#All],2)</f>
        <v>Ricardo Maroto Esquivel</v>
      </c>
      <c r="C38" s="63" t="str">
        <f>VLOOKUP(A38,Tabla2[#All],139)</f>
        <v>Taxi</v>
      </c>
      <c r="D38" t="str">
        <f>VLOOKUP(A38,Tabla2[#All],155)</f>
        <v>N/A</v>
      </c>
      <c r="E38" t="str">
        <f>VLOOKUP(A38,Tabla2[#All],171)</f>
        <v>N/A</v>
      </c>
      <c r="F38" t="str">
        <f>VLOOKUP(A38,Tabla2[#All],187)</f>
        <v>N/A</v>
      </c>
      <c r="G38" t="str">
        <f>VLOOKUP(A38,Tabla2[#All],203)</f>
        <v>N/A</v>
      </c>
      <c r="H38" s="63" t="str">
        <f>VLOOKUP(A38,Tabla2[#All],8)</f>
        <v>Alajuela (201010)</v>
      </c>
      <c r="I38" t="str">
        <f>VLOOKUP(A38,Tabla2[#All],9)</f>
        <v>N/A</v>
      </c>
      <c r="J38" t="str">
        <f>VLOOKUP(A38,Tabla2[#All],10)</f>
        <v>N/A</v>
      </c>
      <c r="K38" t="str">
        <f>VLOOKUP(A38,Tabla2[#All],11)</f>
        <v>N/A</v>
      </c>
      <c r="L38" t="str">
        <f>VLOOKUP(A38,Tabla2[#All],12)</f>
        <v>N/A</v>
      </c>
      <c r="M38" s="8">
        <f>VLOOKUP(A38,Tabla2[#All],38)</f>
        <v>8</v>
      </c>
      <c r="N38" s="60">
        <v>30</v>
      </c>
      <c r="O38" s="8">
        <f>VLOOKUP(A38,Tabla2[#All],266)</f>
        <v>2009</v>
      </c>
      <c r="P38" s="8">
        <f t="shared" si="2"/>
        <v>14</v>
      </c>
      <c r="Q38" s="60">
        <v>5</v>
      </c>
      <c r="R38" s="58">
        <f>VLOOKUP(A38,Tabla2[#All],37)</f>
        <v>0.05</v>
      </c>
      <c r="S38" s="60">
        <v>10</v>
      </c>
      <c r="T38" s="8" t="str">
        <f>VLOOKUP(A38,Tabla2[#All],39)</f>
        <v>No cumple</v>
      </c>
      <c r="U38" s="8" t="str">
        <f>VLOOKUP(A38,Tabla2[#All],40)</f>
        <v>Cumple</v>
      </c>
      <c r="V38" s="60">
        <v>5</v>
      </c>
      <c r="W38" s="8">
        <f t="shared" si="3"/>
        <v>50</v>
      </c>
    </row>
    <row r="39" spans="1:23" x14ac:dyDescent="0.35">
      <c r="A39" s="8">
        <v>10</v>
      </c>
      <c r="B39" t="str">
        <f>VLOOKUP(A39,Tabla2[#All],2)</f>
        <v>Gilmar Rafael Monge Diaz</v>
      </c>
      <c r="C39" s="63" t="str">
        <f>VLOOKUP(A39,Tabla2[#All],139)</f>
        <v>Taxi</v>
      </c>
      <c r="D39" t="str">
        <f>VLOOKUP(A39,Tabla2[#All],155)</f>
        <v>N/A</v>
      </c>
      <c r="E39" t="str">
        <f>VLOOKUP(A39,Tabla2[#All],171)</f>
        <v>N/A</v>
      </c>
      <c r="F39" t="str">
        <f>VLOOKUP(A39,Tabla2[#All],187)</f>
        <v>N/A</v>
      </c>
      <c r="G39" t="str">
        <f>VLOOKUP(A39,Tabla2[#All],203)</f>
        <v>N/A</v>
      </c>
      <c r="H39" s="63" t="str">
        <f>VLOOKUP(A39,Tabla2[#All],8)</f>
        <v>000000 SJ</v>
      </c>
      <c r="I39" t="str">
        <f>VLOOKUP(A39,Tabla2[#All],9)</f>
        <v>N/A</v>
      </c>
      <c r="J39" t="str">
        <f>VLOOKUP(A39,Tabla2[#All],10)</f>
        <v>N/A</v>
      </c>
      <c r="K39" t="str">
        <f>VLOOKUP(A39,Tabla2[#All],11)</f>
        <v>N/A</v>
      </c>
      <c r="L39" t="str">
        <f>VLOOKUP(A39,Tabla2[#All],12)</f>
        <v>N/A</v>
      </c>
      <c r="M39" s="8">
        <f>VLOOKUP(A39,Tabla2[#All],38)</f>
        <v>35</v>
      </c>
      <c r="N39" s="60">
        <v>35</v>
      </c>
      <c r="O39" s="8">
        <f>VLOOKUP(A39,Tabla2[#All],266)</f>
        <v>2014</v>
      </c>
      <c r="P39" s="8">
        <f t="shared" si="2"/>
        <v>9</v>
      </c>
      <c r="Q39" s="60">
        <v>15</v>
      </c>
      <c r="R39" s="58">
        <f>VLOOKUP(A39,Tabla2[#All],37)</f>
        <v>0.05</v>
      </c>
      <c r="S39" s="60">
        <v>10</v>
      </c>
      <c r="T39" s="8" t="str">
        <f>VLOOKUP(A39,Tabla2[#All],39)</f>
        <v>No cumple</v>
      </c>
      <c r="U39" s="8" t="str">
        <f>VLOOKUP(A39,Tabla2[#All],40)</f>
        <v>Cumple</v>
      </c>
      <c r="V39" s="60">
        <v>5</v>
      </c>
      <c r="W39" s="8">
        <f t="shared" si="3"/>
        <v>65</v>
      </c>
    </row>
    <row r="40" spans="1:23" x14ac:dyDescent="0.35">
      <c r="A40" s="8">
        <v>19</v>
      </c>
      <c r="B40" t="str">
        <f>VLOOKUP(A40,Tabla2[#All],2)</f>
        <v>Edgardo Retana Herrera</v>
      </c>
      <c r="C40" s="63" t="str">
        <f>VLOOKUP(A40,Tabla2[#All],139)</f>
        <v>Taxi</v>
      </c>
      <c r="D40" t="str">
        <f>VLOOKUP(A40,Tabla2[#All],155)</f>
        <v>N/A</v>
      </c>
      <c r="E40" t="str">
        <f>VLOOKUP(A40,Tabla2[#All],171)</f>
        <v>N/A</v>
      </c>
      <c r="F40" t="str">
        <f>VLOOKUP(A40,Tabla2[#All],187)</f>
        <v>N/A</v>
      </c>
      <c r="G40" t="str">
        <f>VLOOKUP(A40,Tabla2[#All],203)</f>
        <v>N/A</v>
      </c>
      <c r="H40" s="63" t="str">
        <f>VLOOKUP(A40,Tabla2[#All],8)</f>
        <v xml:space="preserve">000000 SJ </v>
      </c>
      <c r="I40" t="str">
        <f>VLOOKUP(A40,Tabla2[#All],9)</f>
        <v>N/A</v>
      </c>
      <c r="J40" t="str">
        <f>VLOOKUP(A40,Tabla2[#All],10)</f>
        <v>N/A</v>
      </c>
      <c r="K40" t="str">
        <f>VLOOKUP(A40,Tabla2[#All],11)</f>
        <v>N/A</v>
      </c>
      <c r="L40" t="str">
        <f>VLOOKUP(A40,Tabla2[#All],12)</f>
        <v>N/A</v>
      </c>
      <c r="M40" s="8">
        <f>VLOOKUP(A40,Tabla2[#All],38)</f>
        <v>13</v>
      </c>
      <c r="N40" s="60">
        <v>35</v>
      </c>
      <c r="O40" s="8">
        <f>VLOOKUP(A40,Tabla2[#All],266)</f>
        <v>2017</v>
      </c>
      <c r="P40" s="8">
        <f t="shared" si="2"/>
        <v>6</v>
      </c>
      <c r="Q40" s="60">
        <v>20</v>
      </c>
      <c r="R40" s="58">
        <f>VLOOKUP(A40,Tabla2[#All],37)</f>
        <v>0.05</v>
      </c>
      <c r="S40" s="60">
        <v>10</v>
      </c>
      <c r="T40" s="8" t="str">
        <f>VLOOKUP(A40,Tabla2[#All],39)</f>
        <v>No cumple</v>
      </c>
      <c r="U40" s="8" t="str">
        <f>VLOOKUP(A40,Tabla2[#All],40)</f>
        <v>No cumple</v>
      </c>
      <c r="V40" s="60">
        <v>0</v>
      </c>
      <c r="W40" s="8">
        <f t="shared" si="3"/>
        <v>65</v>
      </c>
    </row>
    <row r="41" spans="1:23" x14ac:dyDescent="0.35">
      <c r="A41" s="8">
        <v>33</v>
      </c>
      <c r="B41" t="str">
        <f>VLOOKUP(A41,Tabla2[#All],2)</f>
        <v>Hugo Alberto Rojas Solano</v>
      </c>
      <c r="C41" s="63" t="str">
        <f>VLOOKUP(A41,Tabla2[#All],139)</f>
        <v>Taxi</v>
      </c>
      <c r="D41" t="str">
        <f>VLOOKUP(A41,Tabla2[#All],155)</f>
        <v>N/A</v>
      </c>
      <c r="E41" t="str">
        <f>VLOOKUP(A41,Tabla2[#All],171)</f>
        <v>N/A</v>
      </c>
      <c r="F41" t="str">
        <f>VLOOKUP(A41,Tabla2[#All],187)</f>
        <v>N/A</v>
      </c>
      <c r="G41" t="str">
        <f>VLOOKUP(A41,Tabla2[#All],203)</f>
        <v>N/A</v>
      </c>
      <c r="H41" s="63" t="str">
        <f>VLOOKUP(A41,Tabla2[#All],8)</f>
        <v>000000 SJ</v>
      </c>
      <c r="I41" t="str">
        <f>VLOOKUP(A41,Tabla2[#All],9)</f>
        <v>N/A</v>
      </c>
      <c r="J41" t="str">
        <f>VLOOKUP(A41,Tabla2[#All],10)</f>
        <v>N/A</v>
      </c>
      <c r="K41" t="str">
        <f>VLOOKUP(A41,Tabla2[#All],11)</f>
        <v>N/A</v>
      </c>
      <c r="L41" t="str">
        <f>VLOOKUP(A41,Tabla2[#All],12)</f>
        <v>N/A</v>
      </c>
      <c r="M41" s="8">
        <f>VLOOKUP(A41,Tabla2[#All],38)</f>
        <v>18</v>
      </c>
      <c r="N41" s="60">
        <v>35</v>
      </c>
      <c r="O41" s="8">
        <f>VLOOKUP(A41,Tabla2[#All],266)</f>
        <v>2011</v>
      </c>
      <c r="P41" s="8">
        <f t="shared" si="2"/>
        <v>12</v>
      </c>
      <c r="Q41" s="60">
        <v>10</v>
      </c>
      <c r="R41" s="58">
        <f>VLOOKUP(A41,Tabla2[#All],37)</f>
        <v>0.15</v>
      </c>
      <c r="S41" s="60">
        <v>20</v>
      </c>
      <c r="T41" s="8" t="str">
        <f>VLOOKUP(A41,Tabla2[#All],39)</f>
        <v>No cumple</v>
      </c>
      <c r="U41" s="8" t="str">
        <f>VLOOKUP(A41,Tabla2[#All],40)</f>
        <v>No cumple</v>
      </c>
      <c r="V41" s="60">
        <v>0</v>
      </c>
      <c r="W41" s="8">
        <f t="shared" si="3"/>
        <v>65</v>
      </c>
    </row>
    <row r="42" spans="1:23" x14ac:dyDescent="0.35">
      <c r="A42" s="8">
        <v>53</v>
      </c>
      <c r="B42" t="str">
        <f>VLOOKUP(A42,Tabla2[#All],2)</f>
        <v>Guido Cerdas Ruiz</v>
      </c>
      <c r="C42" s="63" t="str">
        <f>VLOOKUP(A42,Tabla2[#All],139)</f>
        <v>Taxi</v>
      </c>
      <c r="D42" t="str">
        <f>VLOOKUP(A42,Tabla2[#All],155)</f>
        <v>N/A</v>
      </c>
      <c r="E42" t="str">
        <f>VLOOKUP(A42,Tabla2[#All],171)</f>
        <v>N/A</v>
      </c>
      <c r="F42" t="str">
        <f>VLOOKUP(A42,Tabla2[#All],187)</f>
        <v>N/A</v>
      </c>
      <c r="G42" t="str">
        <f>VLOOKUP(A42,Tabla2[#All],203)</f>
        <v>N/A</v>
      </c>
      <c r="H42" s="63" t="str">
        <f>VLOOKUP(A42,Tabla2[#All],8)</f>
        <v>Cartago (301010)</v>
      </c>
      <c r="I42" t="str">
        <f>VLOOKUP(A42,Tabla2[#All],9)</f>
        <v>N/A</v>
      </c>
      <c r="J42" t="str">
        <f>VLOOKUP(A42,Tabla2[#All],10)</f>
        <v>N/A</v>
      </c>
      <c r="K42" t="str">
        <f>VLOOKUP(A42,Tabla2[#All],11)</f>
        <v>N/A</v>
      </c>
      <c r="L42" t="str">
        <f>VLOOKUP(A42,Tabla2[#All],12)</f>
        <v>N/A</v>
      </c>
      <c r="M42" s="8">
        <f>VLOOKUP(A42,Tabla2[#All],38)</f>
        <v>20</v>
      </c>
      <c r="N42" s="60">
        <v>35</v>
      </c>
      <c r="O42" s="8">
        <f>VLOOKUP(A42,Tabla2[#All],266)</f>
        <v>2013</v>
      </c>
      <c r="P42" s="8">
        <f t="shared" si="2"/>
        <v>10</v>
      </c>
      <c r="Q42" s="60">
        <v>10</v>
      </c>
      <c r="R42" s="58">
        <f>VLOOKUP(A42,Tabla2[#All],37)</f>
        <v>0.1</v>
      </c>
      <c r="S42" s="60">
        <v>15</v>
      </c>
      <c r="T42" s="8" t="str">
        <f>VLOOKUP(A42,Tabla2[#All],39)</f>
        <v>No cumple</v>
      </c>
      <c r="U42" s="8" t="str">
        <f>VLOOKUP(A42,Tabla2[#All],40)</f>
        <v>No cumple</v>
      </c>
      <c r="V42" s="60">
        <v>0</v>
      </c>
      <c r="W42" s="8">
        <f t="shared" si="3"/>
        <v>60</v>
      </c>
    </row>
    <row r="43" spans="1:23" x14ac:dyDescent="0.35">
      <c r="A43" s="8">
        <v>61</v>
      </c>
      <c r="B43" t="str">
        <f>VLOOKUP(A43,Tabla2[#All],2)</f>
        <v xml:space="preserve">Jonathan Granados Soto </v>
      </c>
      <c r="C43" s="63" t="str">
        <f>VLOOKUP(A43,Tabla2[#All],139)</f>
        <v>Taxi</v>
      </c>
      <c r="D43" t="str">
        <f>VLOOKUP(A43,Tabla2[#All],155)</f>
        <v>N/A</v>
      </c>
      <c r="E43" t="str">
        <f>VLOOKUP(A43,Tabla2[#All],171)</f>
        <v>N/A</v>
      </c>
      <c r="F43" t="str">
        <f>VLOOKUP(A43,Tabla2[#All],187)</f>
        <v>N/A</v>
      </c>
      <c r="G43" t="str">
        <f>VLOOKUP(A43,Tabla2[#All],203)</f>
        <v>N/A</v>
      </c>
      <c r="H43" s="63" t="str">
        <f>VLOOKUP(A43,Tabla2[#All],8)</f>
        <v>San José (000000)</v>
      </c>
      <c r="I43" t="str">
        <f>VLOOKUP(A43,Tabla2[#All],9)</f>
        <v>N/A</v>
      </c>
      <c r="J43" t="str">
        <f>VLOOKUP(A43,Tabla2[#All],10)</f>
        <v>N/A</v>
      </c>
      <c r="K43" t="str">
        <f>VLOOKUP(A43,Tabla2[#All],11)</f>
        <v>N/A</v>
      </c>
      <c r="L43" t="str">
        <f>VLOOKUP(A43,Tabla2[#All],12)</f>
        <v>N/A</v>
      </c>
      <c r="M43" s="8">
        <f>VLOOKUP(A43,Tabla2[#All],38)</f>
        <v>11</v>
      </c>
      <c r="N43" s="60">
        <v>35</v>
      </c>
      <c r="O43" s="8">
        <f>VLOOKUP(A43,Tabla2[#All],266)</f>
        <v>2017</v>
      </c>
      <c r="P43" s="8">
        <f t="shared" si="2"/>
        <v>6</v>
      </c>
      <c r="Q43" s="60">
        <v>20</v>
      </c>
      <c r="R43" s="58">
        <f>VLOOKUP(A43,Tabla2[#All],37)</f>
        <v>0.05</v>
      </c>
      <c r="S43" s="60">
        <v>10</v>
      </c>
      <c r="T43" s="8" t="str">
        <f>VLOOKUP(A43,Tabla2[#All],39)</f>
        <v>No cumple</v>
      </c>
      <c r="U43" s="8" t="str">
        <f>VLOOKUP(A43,Tabla2[#All],40)</f>
        <v>No cumple</v>
      </c>
      <c r="V43" s="60">
        <v>0</v>
      </c>
      <c r="W43" s="8">
        <f t="shared" si="3"/>
        <v>65</v>
      </c>
    </row>
    <row r="44" spans="1:23" x14ac:dyDescent="0.35">
      <c r="A44" s="8">
        <v>71</v>
      </c>
      <c r="B44" t="str">
        <f>VLOOKUP(A44,Tabla2[#All],2)</f>
        <v>Luis Glenn Jimenez Berrocal</v>
      </c>
      <c r="C44" s="63" t="str">
        <f>VLOOKUP(A44,Tabla2[#All],139)</f>
        <v>Taxi</v>
      </c>
      <c r="D44" t="str">
        <f>VLOOKUP(A44,Tabla2[#All],155)</f>
        <v>N/A</v>
      </c>
      <c r="E44" t="str">
        <f>VLOOKUP(A44,Tabla2[#All],171)</f>
        <v>N/A</v>
      </c>
      <c r="F44" t="str">
        <f>VLOOKUP(A44,Tabla2[#All],187)</f>
        <v>N/A</v>
      </c>
      <c r="G44" t="str">
        <f>VLOOKUP(A44,Tabla2[#All],203)</f>
        <v>N/A</v>
      </c>
      <c r="H44" s="63" t="str">
        <f>VLOOKUP(A44,Tabla2[#All],8)</f>
        <v>San José (000000)</v>
      </c>
      <c r="I44" t="str">
        <f>VLOOKUP(A44,Tabla2[#All],9)</f>
        <v>N/A</v>
      </c>
      <c r="J44" t="str">
        <f>VLOOKUP(A44,Tabla2[#All],10)</f>
        <v>N/A</v>
      </c>
      <c r="K44" t="str">
        <f>VLOOKUP(A44,Tabla2[#All],11)</f>
        <v>N/A</v>
      </c>
      <c r="L44" t="str">
        <f>VLOOKUP(A44,Tabla2[#All],12)</f>
        <v>N/A</v>
      </c>
      <c r="M44" s="8">
        <f>VLOOKUP(A44,Tabla2[#All],38)</f>
        <v>21</v>
      </c>
      <c r="N44" s="60">
        <v>35</v>
      </c>
      <c r="O44" s="8">
        <f>VLOOKUP(A44,Tabla2[#All],266)</f>
        <v>2015</v>
      </c>
      <c r="P44" s="8">
        <f t="shared" si="2"/>
        <v>8</v>
      </c>
      <c r="Q44" s="60">
        <v>15</v>
      </c>
      <c r="R44" s="58">
        <f>VLOOKUP(A44,Tabla2[#All],37)</f>
        <v>0.05</v>
      </c>
      <c r="S44" s="60">
        <v>10</v>
      </c>
      <c r="T44" s="8" t="str">
        <f>VLOOKUP(A44,Tabla2[#All],39)</f>
        <v>No cumple</v>
      </c>
      <c r="U44" s="8" t="str">
        <f>VLOOKUP(A44,Tabla2[#All],40)</f>
        <v>Cumple</v>
      </c>
      <c r="V44" s="60">
        <v>5</v>
      </c>
      <c r="W44" s="8">
        <f t="shared" si="3"/>
        <v>65</v>
      </c>
    </row>
    <row r="45" spans="1:23" x14ac:dyDescent="0.35">
      <c r="A45" s="8">
        <v>75</v>
      </c>
      <c r="B45" t="str">
        <f>VLOOKUP(A45,Tabla2[#All],2)</f>
        <v>Verny Mauricio Jimenez Guzmán</v>
      </c>
      <c r="C45" s="63" t="str">
        <f>VLOOKUP(A45,Tabla2[#All],139)</f>
        <v>Taxi</v>
      </c>
      <c r="D45" t="str">
        <f>VLOOKUP(A45,Tabla2[#All],155)</f>
        <v>N/A</v>
      </c>
      <c r="E45" t="str">
        <f>VLOOKUP(A45,Tabla2[#All],171)</f>
        <v>N/A</v>
      </c>
      <c r="F45" t="str">
        <f>VLOOKUP(A45,Tabla2[#All],187)</f>
        <v>N/A</v>
      </c>
      <c r="G45">
        <f>VLOOKUP(A45,Tabla2[#All],203)</f>
        <v>0</v>
      </c>
      <c r="H45" s="63" t="str">
        <f>VLOOKUP(A45,Tabla2[#All],8)</f>
        <v>San José (000000)</v>
      </c>
      <c r="I45" t="str">
        <f>VLOOKUP(A45,Tabla2[#All],9)</f>
        <v>N/A</v>
      </c>
      <c r="J45" t="str">
        <f>VLOOKUP(A45,Tabla2[#All],10)</f>
        <v>N/A</v>
      </c>
      <c r="K45" t="str">
        <f>VLOOKUP(A45,Tabla2[#All],11)</f>
        <v>N/A</v>
      </c>
      <c r="L45" t="str">
        <f>VLOOKUP(A45,Tabla2[#All],12)</f>
        <v>N/A</v>
      </c>
      <c r="M45" s="8">
        <f>VLOOKUP(A45,Tabla2[#All],38)</f>
        <v>18</v>
      </c>
      <c r="N45" s="60">
        <v>35</v>
      </c>
      <c r="O45" s="8">
        <f>VLOOKUP(A45,Tabla2[#All],266)</f>
        <v>2017</v>
      </c>
      <c r="P45" s="8">
        <f t="shared" si="2"/>
        <v>6</v>
      </c>
      <c r="Q45" s="60">
        <v>20</v>
      </c>
      <c r="R45" s="58">
        <f>VLOOKUP(A45,Tabla2[#All],37)</f>
        <v>0.05</v>
      </c>
      <c r="S45" s="60">
        <v>10</v>
      </c>
      <c r="T45" s="8" t="str">
        <f>VLOOKUP(A45,Tabla2[#All],39)</f>
        <v>No cumple</v>
      </c>
      <c r="U45" s="8" t="str">
        <f>VLOOKUP(A45,Tabla2[#All],40)</f>
        <v>No cumple</v>
      </c>
      <c r="V45" s="60">
        <v>0</v>
      </c>
      <c r="W45" s="8">
        <f t="shared" si="3"/>
        <v>65</v>
      </c>
    </row>
    <row r="46" spans="1:23" x14ac:dyDescent="0.35">
      <c r="A46" s="8">
        <v>47</v>
      </c>
      <c r="B46" t="str">
        <f>VLOOKUP(A46,Tabla2[#All],2)</f>
        <v>Marco Antonio Gomez Cedeño</v>
      </c>
      <c r="C46" t="str">
        <f>VLOOKUP(A46,Tabla2[#All],139)</f>
        <v>Microbús</v>
      </c>
      <c r="D46" t="str">
        <f>VLOOKUP(A46,Tabla2[#All],155)</f>
        <v>Microbús</v>
      </c>
      <c r="E46" s="63" t="str">
        <f>VLOOKUP(A46,Tabla2[#All],171)</f>
        <v>Taxi</v>
      </c>
      <c r="F46" t="str">
        <f>VLOOKUP(A46,Tabla2[#All],187)</f>
        <v>N/A</v>
      </c>
      <c r="G46" t="str">
        <f>VLOOKUP(A46,Tabla2[#All],203)</f>
        <v>N/A</v>
      </c>
      <c r="H46" s="63" t="str">
        <f>VLOOKUP(A46,Tabla2[#All],8)</f>
        <v>San José (000000)</v>
      </c>
      <c r="I46" t="str">
        <f>VLOOKUP(A46,Tabla2[#All],9)</f>
        <v>Zona 3-01</v>
      </c>
      <c r="J46" t="str">
        <f>VLOOKUP(A46,Tabla2[#All],10)</f>
        <v>Zona 3-01</v>
      </c>
      <c r="K46" t="str">
        <f>VLOOKUP(A46,Tabla2[#All],11)</f>
        <v>N/A</v>
      </c>
      <c r="L46" t="str">
        <f>VLOOKUP(A46,Tabla2[#All],12)</f>
        <v>N/A</v>
      </c>
      <c r="M46" s="8">
        <f>VLOOKUP(A46,Tabla2[#All],38)</f>
        <v>7</v>
      </c>
      <c r="N46" s="60">
        <v>30</v>
      </c>
      <c r="O46" s="8">
        <f>VLOOKUP(A46,Tabla2[#All],266)</f>
        <v>2014</v>
      </c>
      <c r="P46" s="8">
        <f t="shared" si="2"/>
        <v>9</v>
      </c>
      <c r="Q46" s="60">
        <v>15</v>
      </c>
      <c r="R46" s="58">
        <f>VLOOKUP(A46,Tabla2[#All],37)</f>
        <v>0.05</v>
      </c>
      <c r="S46" s="60">
        <v>10</v>
      </c>
      <c r="T46" s="8" t="str">
        <f>VLOOKUP(A46,Tabla2[#All],39)</f>
        <v>No cumple</v>
      </c>
      <c r="U46" s="8" t="str">
        <f>VLOOKUP(A46,Tabla2[#All],40)</f>
        <v>Cumple</v>
      </c>
      <c r="V46" s="60">
        <v>5</v>
      </c>
      <c r="W46" s="8">
        <f t="shared" si="3"/>
        <v>60</v>
      </c>
    </row>
    <row r="47" spans="1:23" x14ac:dyDescent="0.35">
      <c r="A47" s="8">
        <v>55</v>
      </c>
      <c r="B47" t="str">
        <f>VLOOKUP(A47,Tabla2[#All],2)</f>
        <v>Marco Antonio Guzmán Valverde</v>
      </c>
      <c r="C47" s="63" t="str">
        <f>VLOOKUP(A47,Tabla2[#All],139)</f>
        <v>Taxi</v>
      </c>
      <c r="D47" t="str">
        <f>VLOOKUP(A47,Tabla2[#All],155)</f>
        <v>Microbús</v>
      </c>
      <c r="E47" t="str">
        <f>VLOOKUP(A47,Tabla2[#All],171)</f>
        <v>N/A</v>
      </c>
      <c r="F47" t="str">
        <f>VLOOKUP(A47,Tabla2[#All],187)</f>
        <v>N/A</v>
      </c>
      <c r="G47" t="str">
        <f>VLOOKUP(A47,Tabla2[#All],203)</f>
        <v>N/A</v>
      </c>
      <c r="H47" s="63" t="str">
        <f>VLOOKUP(A47,Tabla2[#All],8)</f>
        <v>San José (000000)</v>
      </c>
      <c r="I47" t="str">
        <f>VLOOKUP(A47,Tabla2[#All],9)</f>
        <v>Zona 1-02</v>
      </c>
      <c r="J47" t="str">
        <f>VLOOKUP(A47,Tabla2[#All],10)</f>
        <v>N/A</v>
      </c>
      <c r="K47" t="str">
        <f>VLOOKUP(A47,Tabla2[#All],11)</f>
        <v>N/A</v>
      </c>
      <c r="L47" t="str">
        <f>VLOOKUP(A47,Tabla2[#All],12)</f>
        <v>N/A</v>
      </c>
      <c r="M47" s="8">
        <f>VLOOKUP(A47,Tabla2[#All],38)</f>
        <v>20</v>
      </c>
      <c r="N47" s="60">
        <v>35</v>
      </c>
      <c r="O47" s="8">
        <f>VLOOKUP(A47,Tabla2[#All],266)</f>
        <v>2011</v>
      </c>
      <c r="P47" s="8">
        <f t="shared" si="2"/>
        <v>12</v>
      </c>
      <c r="Q47" s="60">
        <v>10</v>
      </c>
      <c r="R47" s="58">
        <f>VLOOKUP(A47,Tabla2[#All],37)</f>
        <v>0.05</v>
      </c>
      <c r="S47" s="60">
        <v>10</v>
      </c>
      <c r="T47" s="8" t="str">
        <f>VLOOKUP(A47,Tabla2[#All],39)</f>
        <v>No cumple</v>
      </c>
      <c r="U47" s="8" t="str">
        <f>VLOOKUP(A47,Tabla2[#All],40)</f>
        <v>Cumple</v>
      </c>
      <c r="V47" s="60">
        <v>5</v>
      </c>
      <c r="W47" s="8">
        <f t="shared" si="3"/>
        <v>60</v>
      </c>
    </row>
    <row r="48" spans="1:23" x14ac:dyDescent="0.35">
      <c r="A48" s="8">
        <v>70</v>
      </c>
      <c r="B48" t="str">
        <f>VLOOKUP(A48,Tabla2[#All],2)</f>
        <v>Adonay de la Trinidad Jiménez Ramírez</v>
      </c>
      <c r="C48" s="63" t="str">
        <f>VLOOKUP(A48,Tabla2[#All],139)</f>
        <v>Taxi</v>
      </c>
      <c r="D48" t="str">
        <f>VLOOKUP(A48,Tabla2[#All],155)</f>
        <v>Microbús</v>
      </c>
      <c r="E48" t="str">
        <f>VLOOKUP(A48,Tabla2[#All],171)</f>
        <v>Microbús</v>
      </c>
      <c r="F48" t="str">
        <f>VLOOKUP(A48,Tabla2[#All],187)</f>
        <v>N/A</v>
      </c>
      <c r="G48" t="str">
        <f>VLOOKUP(A48,Tabla2[#All],203)</f>
        <v>N/A</v>
      </c>
      <c r="H48" s="63" t="str">
        <f>VLOOKUP(A48,Tabla2[#All],8)</f>
        <v>San José (000000)</v>
      </c>
      <c r="I48" t="str">
        <f>VLOOKUP(A48,Tabla2[#All],9)</f>
        <v>Zona 1-03</v>
      </c>
      <c r="J48" t="str">
        <f>VLOOKUP(A48,Tabla2[#All],10)</f>
        <v>Zona 1-04</v>
      </c>
      <c r="K48" t="str">
        <f>VLOOKUP(A48,Tabla2[#All],11)</f>
        <v>N/A</v>
      </c>
      <c r="L48" t="str">
        <f>VLOOKUP(A48,Tabla2[#All],12)</f>
        <v>N/A</v>
      </c>
      <c r="M48" s="8">
        <f>VLOOKUP(A48,Tabla2[#All],38)</f>
        <v>10</v>
      </c>
      <c r="N48" s="60">
        <v>35</v>
      </c>
      <c r="O48" s="8">
        <f>VLOOKUP(A48,Tabla2[#All],266)</f>
        <v>2009</v>
      </c>
      <c r="P48" s="8">
        <f t="shared" si="2"/>
        <v>14</v>
      </c>
      <c r="Q48" s="60">
        <v>5</v>
      </c>
      <c r="R48" s="58">
        <f>VLOOKUP(A48,Tabla2[#All],37)</f>
        <v>0.1</v>
      </c>
      <c r="S48" s="60">
        <v>15</v>
      </c>
      <c r="T48" s="8" t="str">
        <f>VLOOKUP(A48,Tabla2[#All],39)</f>
        <v>No cumple</v>
      </c>
      <c r="U48" s="8" t="str">
        <f>VLOOKUP(A48,Tabla2[#All],40)</f>
        <v>Cumple</v>
      </c>
      <c r="V48" s="60">
        <v>5</v>
      </c>
      <c r="W48" s="8">
        <f t="shared" si="3"/>
        <v>60</v>
      </c>
    </row>
    <row r="49" spans="1:23" x14ac:dyDescent="0.35">
      <c r="A49" s="8">
        <v>82</v>
      </c>
      <c r="B49" t="str">
        <f>VLOOKUP(A49,Tabla2[#All],2)</f>
        <v>Marco Antonio Ramírez Peraza</v>
      </c>
      <c r="C49" s="63" t="str">
        <f>VLOOKUP(A49,Tabla2[#All],139)</f>
        <v>Taxi</v>
      </c>
      <c r="D49" t="str">
        <f>VLOOKUP(A49,Tabla2[#All],155)</f>
        <v>N/A</v>
      </c>
      <c r="E49" t="str">
        <f>VLOOKUP(A49,Tabla2[#All],171)</f>
        <v>N/A</v>
      </c>
      <c r="F49" t="str">
        <f>VLOOKUP(A49,Tabla2[#All],187)</f>
        <v>N/A</v>
      </c>
      <c r="G49">
        <f>VLOOKUP(A49,Tabla2[#All],203)</f>
        <v>0</v>
      </c>
      <c r="H49" s="63" t="str">
        <f>VLOOKUP(A49,Tabla2[#All],8)</f>
        <v>San José (000000)</v>
      </c>
      <c r="I49" t="str">
        <f>VLOOKUP(A49,Tabla2[#All],9)</f>
        <v>N/A</v>
      </c>
      <c r="J49" t="str">
        <f>VLOOKUP(A49,Tabla2[#All],10)</f>
        <v>N/A</v>
      </c>
      <c r="K49" t="str">
        <f>VLOOKUP(A49,Tabla2[#All],11)</f>
        <v>N/A</v>
      </c>
      <c r="L49" t="str">
        <f>VLOOKUP(A49,Tabla2[#All],12)</f>
        <v>N/A</v>
      </c>
      <c r="M49" s="8">
        <f>VLOOKUP(A49,Tabla2[#All],38)</f>
        <v>8</v>
      </c>
      <c r="N49" s="60">
        <v>30</v>
      </c>
      <c r="O49" s="8">
        <f>VLOOKUP(A49,Tabla2[#All],266)</f>
        <v>2012</v>
      </c>
      <c r="P49" s="8">
        <f t="shared" si="2"/>
        <v>11</v>
      </c>
      <c r="Q49" s="60">
        <v>10</v>
      </c>
      <c r="R49" s="58">
        <f>VLOOKUP(A49,Tabla2[#All],37)</f>
        <v>0.1</v>
      </c>
      <c r="S49" s="60">
        <v>15</v>
      </c>
      <c r="T49" s="8" t="str">
        <f>VLOOKUP(A49,Tabla2[#All],39)</f>
        <v>No cumple</v>
      </c>
      <c r="U49" s="8" t="str">
        <f>VLOOKUP(A49,Tabla2[#All],40)</f>
        <v>Cumple</v>
      </c>
      <c r="V49" s="60">
        <v>5</v>
      </c>
      <c r="W49" s="8">
        <f t="shared" si="3"/>
        <v>60</v>
      </c>
    </row>
    <row r="50" spans="1:23" x14ac:dyDescent="0.35">
      <c r="A50" s="36">
        <v>37</v>
      </c>
      <c r="B50" s="28" t="str">
        <f>VLOOKUP(A50,Tabla2[#All],2)</f>
        <v>CARLOS EDUARDO BLANCO MORA</v>
      </c>
      <c r="C50" s="28" t="str">
        <f>VLOOKUP(A50,Tabla2[#All],139)</f>
        <v>Taxi</v>
      </c>
      <c r="D50" s="28" t="str">
        <f>VLOOKUP(A50,Tabla2[#All],155)</f>
        <v xml:space="preserve">Microbus </v>
      </c>
      <c r="E50" s="28" t="str">
        <f>VLOOKUP(A50,Tabla2[#All],171)</f>
        <v>N/A</v>
      </c>
      <c r="F50" s="28" t="str">
        <f>VLOOKUP(A50,Tabla2[#All],187)</f>
        <v>N/A</v>
      </c>
      <c r="G50" s="28" t="str">
        <f>VLOOKUP(A50,Tabla2[#All],203)</f>
        <v>N/A</v>
      </c>
      <c r="H50" s="28" t="str">
        <f>VLOOKUP(A50,Tabla2[#All],8)</f>
        <v>000000 SJ</v>
      </c>
      <c r="I50" s="28" t="str">
        <f>VLOOKUP(A50,Tabla2[#All],9)</f>
        <v>Z 1-05</v>
      </c>
      <c r="J50" s="28" t="str">
        <f>VLOOKUP(A50,Tabla2[#All],10)</f>
        <v>N/A</v>
      </c>
      <c r="K50" s="28" t="str">
        <f>VLOOKUP(A50,Tabla2[#All],11)</f>
        <v>N/A</v>
      </c>
      <c r="L50" s="28" t="str">
        <f>VLOOKUP(A50,Tabla2[#All],12)</f>
        <v>N/A</v>
      </c>
      <c r="M50" s="36">
        <f>VLOOKUP(A50,Tabla2[#All],38)</f>
        <v>15</v>
      </c>
      <c r="N50" s="36">
        <v>0</v>
      </c>
      <c r="O50" s="36">
        <f>VLOOKUP(A50,Tabla2[#All],266)</f>
        <v>2009</v>
      </c>
      <c r="P50" s="36">
        <f t="shared" si="2"/>
        <v>14</v>
      </c>
      <c r="Q50" s="36">
        <v>0</v>
      </c>
      <c r="R50" s="57">
        <f>VLOOKUP(A50,Tabla2[#All],37)</f>
        <v>0</v>
      </c>
      <c r="S50" s="36">
        <v>0</v>
      </c>
      <c r="T50" s="36" t="str">
        <f>VLOOKUP(A50,Tabla2[#All],39)</f>
        <v>No cumple</v>
      </c>
      <c r="U50" s="36" t="str">
        <f>VLOOKUP(A50,Tabla2[#All],40)</f>
        <v>No cumple</v>
      </c>
      <c r="V50" s="36">
        <v>0</v>
      </c>
      <c r="W50" s="36">
        <f t="shared" si="3"/>
        <v>0</v>
      </c>
    </row>
    <row r="51" spans="1:23" x14ac:dyDescent="0.35">
      <c r="A51" s="36">
        <v>38</v>
      </c>
      <c r="B51" t="str">
        <f>VLOOKUP(A51,Tabla2[#All],2)</f>
        <v>Luis Dario Alvarado Arias</v>
      </c>
      <c r="C51" s="28" t="str">
        <f>VLOOKUP(A51,Tabla2[#All],139)</f>
        <v>Taxi (discap)</v>
      </c>
      <c r="D51" t="str">
        <f>VLOOKUP(A51,Tabla2[#All],155)</f>
        <v>N/A</v>
      </c>
      <c r="E51" t="str">
        <f>VLOOKUP(A51,Tabla2[#All],171)</f>
        <v>N/A</v>
      </c>
      <c r="F51" t="str">
        <f>VLOOKUP(A51,Tabla2[#All],187)</f>
        <v>N/A</v>
      </c>
      <c r="G51" t="str">
        <f>VLOOKUP(A51,Tabla2[#All],203)</f>
        <v>N/A</v>
      </c>
      <c r="H51" s="28" t="str">
        <f>VLOOKUP(A51,Tabla2[#All],8)</f>
        <v>202010 San Ramón</v>
      </c>
      <c r="I51" t="str">
        <f>VLOOKUP(A51,Tabla2[#All],9)</f>
        <v>N/A</v>
      </c>
      <c r="J51" t="str">
        <f>VLOOKUP(A51,Tabla2[#All],10)</f>
        <v>N/A</v>
      </c>
      <c r="K51" t="str">
        <f>VLOOKUP(A51,Tabla2[#All],11)</f>
        <v>N/A</v>
      </c>
      <c r="L51" t="str">
        <f>VLOOKUP(A51,Tabla2[#All],12)</f>
        <v>N/A</v>
      </c>
      <c r="M51" s="8">
        <f>VLOOKUP(A51,Tabla2[#All],38)</f>
        <v>5</v>
      </c>
      <c r="N51" s="60">
        <v>20</v>
      </c>
      <c r="O51" s="8">
        <f>VLOOKUP(A51,Tabla2[#All],266)</f>
        <v>2006</v>
      </c>
      <c r="P51" s="8">
        <f t="shared" si="2"/>
        <v>17</v>
      </c>
      <c r="Q51" s="60">
        <v>0</v>
      </c>
      <c r="R51" s="58">
        <f>VLOOKUP(A51,Tabla2[#All],37)</f>
        <v>0</v>
      </c>
      <c r="S51" s="60">
        <v>0</v>
      </c>
      <c r="T51" s="8" t="str">
        <f>VLOOKUP(A51,Tabla2[#All],39)</f>
        <v>No cumple</v>
      </c>
      <c r="U51" s="8" t="str">
        <f>VLOOKUP(A51,Tabla2[#All],40)</f>
        <v>No cumple</v>
      </c>
      <c r="V51" s="60">
        <v>0</v>
      </c>
      <c r="W51" s="8">
        <f t="shared" si="3"/>
        <v>20</v>
      </c>
    </row>
    <row r="52" spans="1:23" x14ac:dyDescent="0.35">
      <c r="A52" s="8">
        <v>65</v>
      </c>
      <c r="B52" t="str">
        <f>VLOOKUP(A52,Tabla2[#All],2)</f>
        <v>Manuel Maroto Esquivel</v>
      </c>
      <c r="C52" s="63" t="str">
        <f>VLOOKUP(A52,Tabla2[#All],139)</f>
        <v>Taxi</v>
      </c>
      <c r="D52" t="str">
        <f>VLOOKUP(A52,Tabla2[#All],155)</f>
        <v>N/A</v>
      </c>
      <c r="E52" t="str">
        <f>VLOOKUP(A52,Tabla2[#All],171)</f>
        <v>N/A</v>
      </c>
      <c r="F52" t="str">
        <f>VLOOKUP(A52,Tabla2[#All],187)</f>
        <v>N/A</v>
      </c>
      <c r="G52" t="str">
        <f>VLOOKUP(A52,Tabla2[#All],203)</f>
        <v>N/A</v>
      </c>
      <c r="H52" s="63" t="str">
        <f>VLOOKUP(A52,Tabla2[#All],8)</f>
        <v>Alajuela (201010)</v>
      </c>
      <c r="I52" t="str">
        <f>VLOOKUP(A52,Tabla2[#All],9)</f>
        <v>N/A</v>
      </c>
      <c r="J52" t="str">
        <f>VLOOKUP(A52,Tabla2[#All],10)</f>
        <v>N/A</v>
      </c>
      <c r="K52" t="str">
        <f>VLOOKUP(A52,Tabla2[#All],11)</f>
        <v>N/A</v>
      </c>
      <c r="L52" t="str">
        <f>VLOOKUP(A52,Tabla2[#All],12)</f>
        <v>N/A</v>
      </c>
      <c r="M52" s="8">
        <f>VLOOKUP(A52,Tabla2[#All],38)</f>
        <v>20</v>
      </c>
      <c r="N52" s="60">
        <v>35</v>
      </c>
      <c r="O52" s="8">
        <f>VLOOKUP(A52,Tabla2[#All],266)</f>
        <v>2009</v>
      </c>
      <c r="P52" s="8">
        <f t="shared" si="2"/>
        <v>14</v>
      </c>
      <c r="Q52" s="60">
        <v>5</v>
      </c>
      <c r="R52" s="58">
        <f>VLOOKUP(A52,Tabla2[#All],37)</f>
        <v>0.03</v>
      </c>
      <c r="S52" s="60">
        <v>0</v>
      </c>
      <c r="T52" s="8" t="str">
        <f>VLOOKUP(A52,Tabla2[#All],39)</f>
        <v>No cumple</v>
      </c>
      <c r="U52" s="8" t="str">
        <f>VLOOKUP(A52,Tabla2[#All],40)</f>
        <v>Cumple</v>
      </c>
      <c r="V52" s="60">
        <v>5</v>
      </c>
      <c r="W52" s="8">
        <f t="shared" si="3"/>
        <v>45</v>
      </c>
    </row>
    <row r="53" spans="1:23" x14ac:dyDescent="0.35">
      <c r="A53" s="8">
        <v>56</v>
      </c>
      <c r="B53" t="str">
        <f>VLOOKUP(A53,Tabla2[#All],2)</f>
        <v>Fauricio Gamboa Ibarra</v>
      </c>
      <c r="C53" t="str">
        <f>VLOOKUP(A53,Tabla2[#All],139)</f>
        <v>Microbús</v>
      </c>
      <c r="D53" t="str">
        <f>VLOOKUP(A53,Tabla2[#All],155)</f>
        <v>Microbús</v>
      </c>
      <c r="E53" t="str">
        <f>VLOOKUP(A53,Tabla2[#All],171)</f>
        <v>Microbús</v>
      </c>
      <c r="F53" s="63" t="str">
        <f>VLOOKUP(A53,Tabla2[#All],187)</f>
        <v>Taxi</v>
      </c>
      <c r="G53" t="str">
        <f>VLOOKUP(A53,Tabla2[#All],203)</f>
        <v>N/A</v>
      </c>
      <c r="H53" s="63" t="str">
        <f>VLOOKUP(A53,Tabla2[#All],8)</f>
        <v>San José (000000)</v>
      </c>
      <c r="I53" t="str">
        <f>VLOOKUP(A53,Tabla2[#All],9)</f>
        <v>Zona 1-02</v>
      </c>
      <c r="J53" t="str">
        <f>VLOOKUP(A53,Tabla2[#All],10)</f>
        <v>Zona 3-01</v>
      </c>
      <c r="K53" t="str">
        <f>VLOOKUP(A53,Tabla2[#All],11)</f>
        <v>Zona 2-01</v>
      </c>
      <c r="L53" t="str">
        <f>VLOOKUP(A53,Tabla2[#All],12)</f>
        <v>N/A</v>
      </c>
      <c r="M53" s="8">
        <f>VLOOKUP(A53,Tabla2[#All],38)</f>
        <v>20</v>
      </c>
      <c r="N53" s="60">
        <v>35</v>
      </c>
      <c r="O53" s="8">
        <f>VLOOKUP(A53,Tabla2[#All],266)</f>
        <v>2009</v>
      </c>
      <c r="P53" s="8">
        <f t="shared" si="2"/>
        <v>14</v>
      </c>
      <c r="Q53" s="60">
        <v>5</v>
      </c>
      <c r="R53" s="58">
        <f>VLOOKUP(A53,Tabla2[#All],37)</f>
        <v>0.05</v>
      </c>
      <c r="S53" s="60">
        <v>10</v>
      </c>
      <c r="T53" s="8" t="str">
        <f>VLOOKUP(A53,Tabla2[#All],39)</f>
        <v>No cumple</v>
      </c>
      <c r="U53" s="8" t="str">
        <f>VLOOKUP(A53,Tabla2[#All],40)</f>
        <v>Cumple</v>
      </c>
      <c r="V53" s="60">
        <v>5</v>
      </c>
      <c r="W53" s="8">
        <f t="shared" si="3"/>
        <v>55</v>
      </c>
    </row>
    <row r="54" spans="1:23" x14ac:dyDescent="0.35">
      <c r="A54" s="36">
        <v>57</v>
      </c>
      <c r="B54" s="28" t="str">
        <f>VLOOKUP(A54,Tabla2[#All],2)</f>
        <v>Saby Obando Mora</v>
      </c>
      <c r="C54" s="28" t="str">
        <f>VLOOKUP(A54,Tabla2[#All],139)</f>
        <v>Microbús</v>
      </c>
      <c r="D54" s="28" t="str">
        <f>VLOOKUP(A54,Tabla2[#All],155)</f>
        <v>Microbús</v>
      </c>
      <c r="E54" s="28" t="str">
        <f>VLOOKUP(A54,Tabla2[#All],171)</f>
        <v>Taxi</v>
      </c>
      <c r="F54" s="28" t="str">
        <f>VLOOKUP(A54,Tabla2[#All],187)</f>
        <v>N/A</v>
      </c>
      <c r="G54" s="28" t="str">
        <f>VLOOKUP(A54,Tabla2[#All],203)</f>
        <v>N/A</v>
      </c>
      <c r="H54" s="28" t="str">
        <f>VLOOKUP(A54,Tabla2[#All],8)</f>
        <v>San José (000000)</v>
      </c>
      <c r="I54" s="28" t="str">
        <f>VLOOKUP(A54,Tabla2[#All],9)</f>
        <v>Zona 3-01</v>
      </c>
      <c r="J54" s="28" t="str">
        <f>VLOOKUP(A54,Tabla2[#All],10)</f>
        <v>Zona 1-02</v>
      </c>
      <c r="K54" s="28" t="str">
        <f>VLOOKUP(A54,Tabla2[#All],11)</f>
        <v>N/A</v>
      </c>
      <c r="L54" s="28" t="str">
        <f>VLOOKUP(A54,Tabla2[#All],12)</f>
        <v>N/A</v>
      </c>
      <c r="M54" s="36">
        <f>VLOOKUP(A54,Tabla2[#All],38)</f>
        <v>20</v>
      </c>
      <c r="N54" s="36">
        <v>0</v>
      </c>
      <c r="O54" s="36">
        <f>VLOOKUP(A54,Tabla2[#All],266)</f>
        <v>2013</v>
      </c>
      <c r="P54" s="36">
        <f t="shared" si="2"/>
        <v>10</v>
      </c>
      <c r="Q54" s="36">
        <v>0</v>
      </c>
      <c r="R54" s="57">
        <f>VLOOKUP(A54,Tabla2[#All],37)</f>
        <v>0.05</v>
      </c>
      <c r="S54" s="36">
        <v>0</v>
      </c>
      <c r="T54" s="36" t="str">
        <f>VLOOKUP(A54,Tabla2[#All],39)</f>
        <v>No cumple</v>
      </c>
      <c r="U54" s="36" t="str">
        <f>VLOOKUP(A54,Tabla2[#All],40)</f>
        <v>No cumple</v>
      </c>
      <c r="V54" s="36">
        <v>0</v>
      </c>
      <c r="W54" s="36">
        <f t="shared" si="3"/>
        <v>0</v>
      </c>
    </row>
    <row r="55" spans="1:23" x14ac:dyDescent="0.35">
      <c r="A55" s="36">
        <v>58</v>
      </c>
      <c r="B55" t="str">
        <f>VLOOKUP(A55,Tabla2[#All],2)</f>
        <v>Michael Sanchez Flores</v>
      </c>
      <c r="C55" t="str">
        <f>VLOOKUP(A55,Tabla2[#All],139)</f>
        <v>Microbús</v>
      </c>
      <c r="D55" s="28" t="str">
        <f>VLOOKUP(A55,Tabla2[#All],155)</f>
        <v>Taxi</v>
      </c>
      <c r="E55" t="str">
        <f>VLOOKUP(A55,Tabla2[#All],171)</f>
        <v>N/A</v>
      </c>
      <c r="F55" t="str">
        <f>VLOOKUP(A55,Tabla2[#All],187)</f>
        <v>N/A</v>
      </c>
      <c r="G55" t="str">
        <f>VLOOKUP(A55,Tabla2[#All],203)</f>
        <v>N/A</v>
      </c>
      <c r="H55" s="28" t="str">
        <f>VLOOKUP(A55,Tabla2[#All],8)</f>
        <v>San José (000000)</v>
      </c>
      <c r="I55" t="str">
        <f>VLOOKUP(A55,Tabla2[#All],9)</f>
        <v>Zona 1-02</v>
      </c>
      <c r="J55" t="str">
        <f>VLOOKUP(A55,Tabla2[#All],10)</f>
        <v>Zona 1-01</v>
      </c>
      <c r="K55" t="str">
        <f>VLOOKUP(A55,Tabla2[#All],11)</f>
        <v>Zona 1-04</v>
      </c>
      <c r="L55" t="str">
        <f>VLOOKUP(A55,Tabla2[#All],12)</f>
        <v>Zona 1-05</v>
      </c>
      <c r="M55" s="8">
        <f>VLOOKUP(A55,Tabla2[#All],38)</f>
        <v>9</v>
      </c>
      <c r="N55" s="60">
        <v>35</v>
      </c>
      <c r="O55" s="8">
        <f>VLOOKUP(A55,Tabla2[#All],266)</f>
        <v>2018</v>
      </c>
      <c r="P55" s="8">
        <f t="shared" si="2"/>
        <v>5</v>
      </c>
      <c r="Q55" s="60">
        <v>20</v>
      </c>
      <c r="R55" s="58">
        <f>VLOOKUP(A55,Tabla2[#All],37)</f>
        <v>0</v>
      </c>
      <c r="S55" s="60">
        <v>0</v>
      </c>
      <c r="T55" s="8" t="str">
        <f>VLOOKUP(A55,Tabla2[#All],39)</f>
        <v>No cumple</v>
      </c>
      <c r="U55" s="8" t="str">
        <f>VLOOKUP(A55,Tabla2[#All],40)</f>
        <v>No cumple</v>
      </c>
      <c r="V55" s="60">
        <v>0</v>
      </c>
      <c r="W55" s="8">
        <f t="shared" si="3"/>
        <v>55</v>
      </c>
    </row>
    <row r="56" spans="1:23" x14ac:dyDescent="0.35">
      <c r="A56" s="36">
        <v>60</v>
      </c>
      <c r="B56" t="str">
        <f>VLOOKUP(A56,Tabla2[#All],2)</f>
        <v>TRANSPORTES EL CALIFA DE MORAVIA S.A</v>
      </c>
      <c r="C56" s="28" t="str">
        <f>VLOOKUP(A56,Tabla2[#All],139)</f>
        <v>Taxi</v>
      </c>
      <c r="D56" t="str">
        <f>VLOOKUP(A56,Tabla2[#All],155)</f>
        <v>Microbús</v>
      </c>
      <c r="E56" t="str">
        <f>VLOOKUP(A56,Tabla2[#All],171)</f>
        <v>N/A</v>
      </c>
      <c r="F56" t="str">
        <f>VLOOKUP(A56,Tabla2[#All],187)</f>
        <v>N/A</v>
      </c>
      <c r="G56" t="str">
        <f>VLOOKUP(A56,Tabla2[#All],203)</f>
        <v>N/A</v>
      </c>
      <c r="H56" s="28" t="str">
        <f>VLOOKUP(A56,Tabla2[#All],8)</f>
        <v>San José (000000)</v>
      </c>
      <c r="I56" t="str">
        <f>VLOOKUP(A56,Tabla2[#All],9)</f>
        <v>Zona 1-05</v>
      </c>
      <c r="J56" t="str">
        <f>VLOOKUP(A56,Tabla2[#All],10)</f>
        <v>N/A</v>
      </c>
      <c r="K56" t="str">
        <f>VLOOKUP(A56,Tabla2[#All],11)</f>
        <v>N/A</v>
      </c>
      <c r="L56" t="str">
        <f>VLOOKUP(A56,Tabla2[#All],12)</f>
        <v>N/A</v>
      </c>
      <c r="M56" s="8">
        <f>VLOOKUP(A56,Tabla2[#All],38)</f>
        <v>18</v>
      </c>
      <c r="N56" s="60">
        <v>35</v>
      </c>
      <c r="O56" s="8">
        <f>VLOOKUP(A56,Tabla2[#All],266)</f>
        <v>2009</v>
      </c>
      <c r="P56" s="8">
        <f t="shared" si="2"/>
        <v>14</v>
      </c>
      <c r="Q56" s="60">
        <v>5</v>
      </c>
      <c r="R56" s="58">
        <f>VLOOKUP(A56,Tabla2[#All],37)</f>
        <v>0</v>
      </c>
      <c r="S56" s="60">
        <v>0</v>
      </c>
      <c r="T56" s="8" t="str">
        <f>VLOOKUP(A56,Tabla2[#All],39)</f>
        <v>No cumple</v>
      </c>
      <c r="U56" s="8" t="str">
        <f>VLOOKUP(A56,Tabla2[#All],40)</f>
        <v>Cumple</v>
      </c>
      <c r="V56" s="60">
        <v>5</v>
      </c>
      <c r="W56" s="8">
        <f t="shared" si="3"/>
        <v>45</v>
      </c>
    </row>
    <row r="57" spans="1:23" x14ac:dyDescent="0.35">
      <c r="A57" s="36">
        <v>63</v>
      </c>
      <c r="B57" t="str">
        <f>VLOOKUP(A57,Tabla2[#All],2)</f>
        <v>Teodoro Gerardo Chacón Núñez</v>
      </c>
      <c r="C57" s="28" t="str">
        <f>VLOOKUP(A57,Tabla2[#All],139)</f>
        <v>Pick-up</v>
      </c>
      <c r="D57" t="str">
        <f>VLOOKUP(A57,Tabla2[#All],155)</f>
        <v>N/A</v>
      </c>
      <c r="E57" t="str">
        <f>VLOOKUP(A57,Tabla2[#All],171)</f>
        <v>N/A</v>
      </c>
      <c r="F57" t="str">
        <f>VLOOKUP(A57,Tabla2[#All],187)</f>
        <v>N/A</v>
      </c>
      <c r="G57" t="str">
        <f>VLOOKUP(A57,Tabla2[#All],203)</f>
        <v>N/A</v>
      </c>
      <c r="H57" s="28" t="str">
        <f>VLOOKUP(A57,Tabla2[#All],8)</f>
        <v>San Rafael (202060)</v>
      </c>
      <c r="I57" t="str">
        <f>VLOOKUP(A57,Tabla2[#All],9)</f>
        <v>N/A</v>
      </c>
      <c r="J57" t="str">
        <f>VLOOKUP(A57,Tabla2[#All],10)</f>
        <v>N/A</v>
      </c>
      <c r="K57" t="str">
        <f>VLOOKUP(A57,Tabla2[#All],11)</f>
        <v>N/A</v>
      </c>
      <c r="L57" t="str">
        <f>VLOOKUP(A57,Tabla2[#All],12)</f>
        <v>N/A</v>
      </c>
      <c r="M57" s="8">
        <f>VLOOKUP(A57,Tabla2[#All],38)</f>
        <v>10</v>
      </c>
      <c r="N57" s="60">
        <v>35</v>
      </c>
      <c r="O57" s="8">
        <f>VLOOKUP(A57,Tabla2[#All],266)</f>
        <v>2010</v>
      </c>
      <c r="P57" s="8">
        <f t="shared" si="2"/>
        <v>13</v>
      </c>
      <c r="Q57" s="60">
        <v>5</v>
      </c>
      <c r="R57" s="58">
        <f>VLOOKUP(A57,Tabla2[#All],37)</f>
        <v>0.15</v>
      </c>
      <c r="S57" s="60">
        <v>20</v>
      </c>
      <c r="T57" s="8" t="str">
        <f>VLOOKUP(A57,Tabla2[#All],39)</f>
        <v>No cumple</v>
      </c>
      <c r="U57" s="8" t="str">
        <f>VLOOKUP(A57,Tabla2[#All],40)</f>
        <v>Cumple</v>
      </c>
      <c r="V57" s="60">
        <v>5</v>
      </c>
      <c r="W57" s="8">
        <f t="shared" si="3"/>
        <v>65</v>
      </c>
    </row>
    <row r="58" spans="1:23" x14ac:dyDescent="0.35">
      <c r="A58" s="36">
        <v>73</v>
      </c>
      <c r="B58" t="str">
        <f>VLOOKUP(A58,Tabla2[#All],2)</f>
        <v>Henry Guadamuz Venegas</v>
      </c>
      <c r="C58" s="28" t="str">
        <f>VLOOKUP(A58,Tabla2[#All],139)</f>
        <v>Taxi</v>
      </c>
      <c r="D58" t="str">
        <f>VLOOKUP(A58,Tabla2[#All],155)</f>
        <v>Microbús</v>
      </c>
      <c r="E58" t="str">
        <f>VLOOKUP(A58,Tabla2[#All],171)</f>
        <v>Microbús</v>
      </c>
      <c r="F58" t="str">
        <f>VLOOKUP(A58,Tabla2[#All],187)</f>
        <v>Microbús</v>
      </c>
      <c r="G58">
        <f>VLOOKUP(A58,Tabla2[#All],203)</f>
        <v>0</v>
      </c>
      <c r="H58" s="28" t="str">
        <f>VLOOKUP(A58,Tabla2[#All],8)</f>
        <v>San José (000000)</v>
      </c>
      <c r="I58" t="str">
        <f>VLOOKUP(A58,Tabla2[#All],9)</f>
        <v>Zona 3-01</v>
      </c>
      <c r="J58" t="str">
        <f>VLOOKUP(A58,Tabla2[#All],10)</f>
        <v>Zona 1-02</v>
      </c>
      <c r="K58" t="str">
        <f>VLOOKUP(A58,Tabla2[#All],11)</f>
        <v>Zona 2-02</v>
      </c>
      <c r="L58" t="str">
        <f>VLOOKUP(A58,Tabla2[#All],12)</f>
        <v>N/A</v>
      </c>
      <c r="M58" s="8">
        <f>VLOOKUP(A58,Tabla2[#All],38)</f>
        <v>13</v>
      </c>
      <c r="N58" s="60">
        <v>35</v>
      </c>
      <c r="O58" s="8">
        <f>VLOOKUP(A58,Tabla2[#All],266)</f>
        <v>2019</v>
      </c>
      <c r="P58" s="8">
        <f t="shared" si="2"/>
        <v>4</v>
      </c>
      <c r="Q58" s="60">
        <v>20</v>
      </c>
      <c r="R58" s="58">
        <f>VLOOKUP(A58,Tabla2[#All],37)</f>
        <v>0</v>
      </c>
      <c r="S58" s="60">
        <v>0</v>
      </c>
      <c r="T58" s="8" t="str">
        <f>VLOOKUP(A58,Tabla2[#All],39)</f>
        <v>No cumple</v>
      </c>
      <c r="U58" s="8" t="str">
        <f>VLOOKUP(A58,Tabla2[#All],40)</f>
        <v>No cumple</v>
      </c>
      <c r="V58" s="60">
        <v>0</v>
      </c>
      <c r="W58" s="8">
        <f t="shared" si="3"/>
        <v>55</v>
      </c>
    </row>
    <row r="59" spans="1:23" x14ac:dyDescent="0.35">
      <c r="A59" s="36">
        <v>76</v>
      </c>
      <c r="B59" s="28" t="str">
        <f>VLOOKUP(A59,Tabla2[#All],2)</f>
        <v>Michael Antonio Ramírez Calvo</v>
      </c>
      <c r="C59" s="28" t="str">
        <f>VLOOKUP(A59,Tabla2[#All],139)</f>
        <v>Taxi</v>
      </c>
      <c r="D59" s="28" t="str">
        <f>VLOOKUP(A59,Tabla2[#All],155)</f>
        <v>Microbús</v>
      </c>
      <c r="E59" s="28" t="str">
        <f>VLOOKUP(A59,Tabla2[#All],171)</f>
        <v>N/A</v>
      </c>
      <c r="F59" s="28" t="str">
        <f>VLOOKUP(A59,Tabla2[#All],187)</f>
        <v>N/A</v>
      </c>
      <c r="G59" s="28">
        <f>VLOOKUP(A59,Tabla2[#All],203)</f>
        <v>0</v>
      </c>
      <c r="H59" s="28" t="str">
        <f>VLOOKUP(A59,Tabla2[#All],8)</f>
        <v>San José (000000)</v>
      </c>
      <c r="I59" s="28" t="str">
        <f>VLOOKUP(A59,Tabla2[#All],9)</f>
        <v>No</v>
      </c>
      <c r="J59" s="28" t="str">
        <f>VLOOKUP(A59,Tabla2[#All],10)</f>
        <v>N/A</v>
      </c>
      <c r="K59" s="28" t="str">
        <f>VLOOKUP(A59,Tabla2[#All],11)</f>
        <v>N/A</v>
      </c>
      <c r="L59" s="28" t="str">
        <f>VLOOKUP(A59,Tabla2[#All],12)</f>
        <v>N/A</v>
      </c>
      <c r="M59" s="36">
        <f>VLOOKUP(A59,Tabla2[#All],38)</f>
        <v>20</v>
      </c>
      <c r="N59" s="36">
        <v>0</v>
      </c>
      <c r="O59" s="36">
        <f>VLOOKUP(A59,Tabla2[#All],266)</f>
        <v>2012</v>
      </c>
      <c r="P59" s="36">
        <f t="shared" si="2"/>
        <v>11</v>
      </c>
      <c r="Q59" s="36">
        <v>0</v>
      </c>
      <c r="R59" s="57">
        <f>VLOOKUP(A59,Tabla2[#All],37)</f>
        <v>0.05</v>
      </c>
      <c r="S59" s="36">
        <v>0</v>
      </c>
      <c r="T59" s="36" t="str">
        <f>VLOOKUP(A59,Tabla2[#All],39)</f>
        <v>No cumple</v>
      </c>
      <c r="U59" s="36" t="str">
        <f>VLOOKUP(A59,Tabla2[#All],40)</f>
        <v>No cumple</v>
      </c>
      <c r="V59" s="36">
        <v>0</v>
      </c>
      <c r="W59" s="36">
        <f t="shared" si="3"/>
        <v>0</v>
      </c>
    </row>
    <row r="60" spans="1:23" x14ac:dyDescent="0.35">
      <c r="A60" s="8">
        <v>80</v>
      </c>
      <c r="B60" t="str">
        <f>VLOOKUP(A60,Tabla2[#All],2)</f>
        <v>Steven Somarribas Campos</v>
      </c>
      <c r="C60" s="63" t="str">
        <f>VLOOKUP(A60,Tabla2[#All],139)</f>
        <v>Taxi</v>
      </c>
      <c r="D60" t="str">
        <f>VLOOKUP(A60,Tabla2[#All],155)</f>
        <v>N/A</v>
      </c>
      <c r="E60" t="str">
        <f>VLOOKUP(A60,Tabla2[#All],171)</f>
        <v>N/A</v>
      </c>
      <c r="F60" t="str">
        <f>VLOOKUP(A60,Tabla2[#All],187)</f>
        <v>N/A</v>
      </c>
      <c r="G60">
        <f>VLOOKUP(A60,Tabla2[#All],203)</f>
        <v>0</v>
      </c>
      <c r="H60" s="63" t="str">
        <f>VLOOKUP(A60,Tabla2[#All],8)</f>
        <v>Tres Ríos (303010)</v>
      </c>
      <c r="I60" t="str">
        <f>VLOOKUP(A60,Tabla2[#All],9)</f>
        <v>N/A</v>
      </c>
      <c r="J60" t="str">
        <f>VLOOKUP(A60,Tabla2[#All],10)</f>
        <v>N/A</v>
      </c>
      <c r="K60" t="str">
        <f>VLOOKUP(A60,Tabla2[#All],11)</f>
        <v>N/A</v>
      </c>
      <c r="L60" t="str">
        <f>VLOOKUP(A60,Tabla2[#All],12)</f>
        <v>N/A</v>
      </c>
      <c r="M60" s="8">
        <f>VLOOKUP(A60,Tabla2[#All],38)</f>
        <v>15</v>
      </c>
      <c r="N60" s="60">
        <v>35</v>
      </c>
      <c r="O60" s="8">
        <f>VLOOKUP(A60,Tabla2[#All],266)</f>
        <v>2011</v>
      </c>
      <c r="P60" s="8">
        <f t="shared" si="2"/>
        <v>12</v>
      </c>
      <c r="Q60" s="60">
        <v>10</v>
      </c>
      <c r="R60" s="58">
        <f>VLOOKUP(A60,Tabla2[#All],37)</f>
        <v>0</v>
      </c>
      <c r="S60" s="60">
        <v>0</v>
      </c>
      <c r="T60" s="8" t="str">
        <f>VLOOKUP(A60,Tabla2[#All],39)</f>
        <v>No cumple</v>
      </c>
      <c r="U60" s="8" t="str">
        <f>VLOOKUP(A60,Tabla2[#All],40)</f>
        <v>No cumple</v>
      </c>
      <c r="V60" s="60">
        <v>0</v>
      </c>
      <c r="W60" s="8">
        <f t="shared" si="3"/>
        <v>45</v>
      </c>
    </row>
    <row r="61" spans="1:23" x14ac:dyDescent="0.35">
      <c r="A61" s="8">
        <v>81</v>
      </c>
      <c r="B61" t="str">
        <f>VLOOKUP(A61,Tabla2[#All],2)</f>
        <v>Joshelyne Araya Pereira</v>
      </c>
      <c r="C61" s="63" t="str">
        <f>VLOOKUP(A61,Tabla2[#All],139)</f>
        <v>Taxi</v>
      </c>
      <c r="D61" t="str">
        <f>VLOOKUP(A61,Tabla2[#All],155)</f>
        <v>N/A</v>
      </c>
      <c r="E61" t="str">
        <f>VLOOKUP(A61,Tabla2[#All],171)</f>
        <v>N/A</v>
      </c>
      <c r="F61" t="str">
        <f>VLOOKUP(A61,Tabla2[#All],187)</f>
        <v>N/A</v>
      </c>
      <c r="G61">
        <f>VLOOKUP(A61,Tabla2[#All],203)</f>
        <v>0</v>
      </c>
      <c r="H61" s="63" t="str">
        <f>VLOOKUP(A61,Tabla2[#All],8)</f>
        <v>Cartago (301010)</v>
      </c>
      <c r="I61" t="str">
        <f>VLOOKUP(A61,Tabla2[#All],9)</f>
        <v>N/A</v>
      </c>
      <c r="J61" t="str">
        <f>VLOOKUP(A61,Tabla2[#All],10)</f>
        <v>N/A</v>
      </c>
      <c r="K61" t="str">
        <f>VLOOKUP(A61,Tabla2[#All],11)</f>
        <v>N/A</v>
      </c>
      <c r="L61" t="str">
        <f>VLOOKUP(A61,Tabla2[#All],12)</f>
        <v>N/A</v>
      </c>
      <c r="M61" s="8">
        <f>VLOOKUP(A61,Tabla2[#All],38)</f>
        <v>27</v>
      </c>
      <c r="N61" s="60">
        <v>35</v>
      </c>
      <c r="O61" s="8">
        <f>VLOOKUP(A61,Tabla2[#All],266)</f>
        <v>2018</v>
      </c>
      <c r="P61" s="8">
        <f t="shared" si="2"/>
        <v>5</v>
      </c>
      <c r="Q61" s="60">
        <v>20</v>
      </c>
      <c r="R61" s="58">
        <f>VLOOKUP(A61,Tabla2[#All],37)</f>
        <v>0.15</v>
      </c>
      <c r="S61" s="60">
        <v>20</v>
      </c>
      <c r="T61" s="8" t="str">
        <f>VLOOKUP(A61,Tabla2[#All],39)</f>
        <v>Cumple</v>
      </c>
      <c r="U61" s="8" t="str">
        <f>VLOOKUP(A61,Tabla2[#All],40)</f>
        <v>Cumple</v>
      </c>
      <c r="V61" s="60">
        <v>10</v>
      </c>
      <c r="W61" s="8">
        <f t="shared" si="3"/>
        <v>85</v>
      </c>
    </row>
    <row r="62" spans="1:23" x14ac:dyDescent="0.35">
      <c r="A62" s="36">
        <v>78</v>
      </c>
      <c r="B62" s="28" t="str">
        <f>VLOOKUP(A62,Tabla2[#All],2)</f>
        <v>William Alberto Grossi Vega</v>
      </c>
      <c r="C62" s="28" t="str">
        <f>VLOOKUP(A62,Tabla2[#All],139)</f>
        <v>Taxi</v>
      </c>
      <c r="D62" s="28" t="str">
        <f>VLOOKUP(A62,Tabla2[#All],155)</f>
        <v>N/A</v>
      </c>
      <c r="E62" s="28" t="str">
        <f>VLOOKUP(A62,Tabla2[#All],171)</f>
        <v>N/A</v>
      </c>
      <c r="F62" s="28" t="str">
        <f>VLOOKUP(A62,Tabla2[#All],187)</f>
        <v>N/A</v>
      </c>
      <c r="G62" s="28">
        <f>VLOOKUP(A62,Tabla2[#All],203)</f>
        <v>0</v>
      </c>
      <c r="H62" s="28" t="str">
        <f>VLOOKUP(A62,Tabla2[#All],8)</f>
        <v>San José (000000)</v>
      </c>
      <c r="I62" s="28" t="str">
        <f>VLOOKUP(A62,Tabla2[#All],9)</f>
        <v>N/A</v>
      </c>
      <c r="J62" s="28" t="str">
        <f>VLOOKUP(A62,Tabla2[#All],10)</f>
        <v>N/A</v>
      </c>
      <c r="K62" s="28" t="str">
        <f>VLOOKUP(A62,Tabla2[#All],11)</f>
        <v>N/A</v>
      </c>
      <c r="L62" s="28" t="str">
        <f>VLOOKUP(A62,Tabla2[#All],12)</f>
        <v>N/A</v>
      </c>
      <c r="M62" s="36">
        <f>VLOOKUP(A62,Tabla2[#All],38)</f>
        <v>10</v>
      </c>
      <c r="N62" s="36">
        <v>0</v>
      </c>
      <c r="O62" s="36">
        <f>VLOOKUP(A62,Tabla2[#All],266)</f>
        <v>2005</v>
      </c>
      <c r="P62" s="36">
        <f t="shared" si="2"/>
        <v>18</v>
      </c>
      <c r="Q62" s="36">
        <v>0</v>
      </c>
      <c r="R62" s="57" t="str">
        <f>VLOOKUP(A62,Tabla2[#All],37)</f>
        <v>No cumple</v>
      </c>
      <c r="S62" s="36">
        <v>0</v>
      </c>
      <c r="T62" s="36" t="str">
        <f>VLOOKUP(A62,Tabla2[#All],39)</f>
        <v>No cumple</v>
      </c>
      <c r="U62" s="36" t="str">
        <f>VLOOKUP(A62,Tabla2[#All],40)</f>
        <v>No cumple</v>
      </c>
      <c r="V62" s="36">
        <v>0</v>
      </c>
      <c r="W62" s="36">
        <f t="shared" si="3"/>
        <v>0</v>
      </c>
    </row>
  </sheetData>
  <autoFilter ref="A1:W62" xr:uid="{429502A0-DDD7-47BE-BB97-6D2CF8784D88}">
    <sortState xmlns:xlrd2="http://schemas.microsoft.com/office/spreadsheetml/2017/richdata2" ref="A2:W62">
      <sortCondition ref="A1:A62"/>
    </sortState>
  </autoFilter>
  <phoneticPr fontId="1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826F-B1A3-4B6E-8DB5-B2E26ED92C51}">
  <dimension ref="A1:V37"/>
  <sheetViews>
    <sheetView tabSelected="1" workbookViewId="0">
      <selection activeCell="I3" sqref="I3"/>
    </sheetView>
  </sheetViews>
  <sheetFormatPr baseColWidth="10" defaultRowHeight="14.5" x14ac:dyDescent="0.35"/>
  <cols>
    <col min="1" max="1" width="10.90625" style="8"/>
    <col min="2" max="2" width="32.81640625" customWidth="1"/>
    <col min="8" max="8" width="16" customWidth="1"/>
    <col min="12" max="12" width="9.81640625" customWidth="1"/>
    <col min="13" max="13" width="8" style="8" customWidth="1"/>
    <col min="14" max="14" width="7.08984375" style="8" customWidth="1"/>
    <col min="15" max="15" width="10.6328125" style="8" customWidth="1"/>
    <col min="16" max="16" width="6.6328125" style="8" customWidth="1"/>
    <col min="17" max="17" width="7" style="8" customWidth="1"/>
    <col min="20" max="20" width="7.08984375" style="8" customWidth="1"/>
    <col min="21" max="21" width="7.6328125" style="8" customWidth="1"/>
  </cols>
  <sheetData>
    <row r="1" spans="1:22" ht="29" x14ac:dyDescent="0.35">
      <c r="A1" s="26" t="s">
        <v>362</v>
      </c>
      <c r="B1" s="26" t="s">
        <v>363</v>
      </c>
      <c r="C1" s="26" t="s">
        <v>364</v>
      </c>
      <c r="D1" s="26" t="s">
        <v>365</v>
      </c>
      <c r="E1" s="26" t="s">
        <v>366</v>
      </c>
      <c r="F1" s="26" t="s">
        <v>373</v>
      </c>
      <c r="G1" s="26" t="s">
        <v>374</v>
      </c>
      <c r="H1" s="26" t="s">
        <v>375</v>
      </c>
      <c r="I1" s="26" t="s">
        <v>50</v>
      </c>
      <c r="J1" s="26" t="s">
        <v>51</v>
      </c>
      <c r="K1" s="26" t="s">
        <v>52</v>
      </c>
      <c r="L1" s="26" t="s">
        <v>53</v>
      </c>
      <c r="M1" s="26" t="s">
        <v>33</v>
      </c>
      <c r="N1" s="59" t="s">
        <v>367</v>
      </c>
      <c r="O1" s="26" t="s">
        <v>368</v>
      </c>
      <c r="P1" s="26" t="s">
        <v>1021</v>
      </c>
      <c r="Q1" s="42" t="s">
        <v>369</v>
      </c>
      <c r="R1" s="26" t="s">
        <v>55</v>
      </c>
      <c r="S1" s="26" t="s">
        <v>56</v>
      </c>
      <c r="T1" s="42" t="s">
        <v>371</v>
      </c>
      <c r="U1" s="26" t="s">
        <v>372</v>
      </c>
      <c r="V1" s="61" t="s">
        <v>1022</v>
      </c>
    </row>
    <row r="2" spans="1:22" x14ac:dyDescent="0.35">
      <c r="A2" s="8">
        <v>4</v>
      </c>
      <c r="B2" t="str">
        <f>VLOOKUP(A2,Tabla2[#All],2)</f>
        <v>Aventuras DK Pura Life</v>
      </c>
      <c r="C2" s="63" t="str">
        <f>VLOOKUP(A2,Tabla2[#All],139)</f>
        <v xml:space="preserve">Buseta </v>
      </c>
      <c r="D2" t="str">
        <f>VLOOKUP(A2,Tabla2[#All],155)</f>
        <v>N/A</v>
      </c>
      <c r="E2" t="str">
        <f>VLOOKUP(A2,Tabla2[#All],171)</f>
        <v>N/A</v>
      </c>
      <c r="F2" t="str">
        <f>VLOOKUP(A2,Tabla2[#All],187)</f>
        <v>N/A</v>
      </c>
      <c r="G2" t="str">
        <f>VLOOKUP(A2,Tabla2[#All],203)</f>
        <v>N/A</v>
      </c>
      <c r="H2" s="63" t="str">
        <f>VLOOKUP(A2,Tabla2[#All],8)</f>
        <v>Z 1-05</v>
      </c>
      <c r="I2" t="str">
        <f>VLOOKUP(A2,Tabla2[#All],9)</f>
        <v>N/A</v>
      </c>
      <c r="J2" t="str">
        <f>VLOOKUP(A2,Tabla2[#All],10)</f>
        <v>N/A</v>
      </c>
      <c r="K2" t="str">
        <f>VLOOKUP(A2,Tabla2[#All],11)</f>
        <v>N/A</v>
      </c>
      <c r="L2" t="str">
        <f>VLOOKUP(A2,Tabla2[#All],12)</f>
        <v>N/A</v>
      </c>
      <c r="M2" s="8">
        <f>VLOOKUP(A2,Tabla2[#All],38)</f>
        <v>8</v>
      </c>
      <c r="N2" s="60">
        <v>45</v>
      </c>
      <c r="O2" s="8">
        <f>VLOOKUP(A2,Tabla2[#All],267)</f>
        <v>2020</v>
      </c>
      <c r="P2" s="8">
        <f t="shared" ref="P2:P37" si="0">2023-O2</f>
        <v>3</v>
      </c>
      <c r="Q2" s="60">
        <v>45</v>
      </c>
      <c r="R2" t="str">
        <f>VLOOKUP(A2,Tabla2[#All],39)</f>
        <v>No cumple</v>
      </c>
      <c r="S2" t="str">
        <f>VLOOKUP(A2,Tabla2[#All],40)</f>
        <v>No cumple</v>
      </c>
      <c r="T2" s="60">
        <v>0</v>
      </c>
      <c r="U2" s="8">
        <f t="shared" ref="U2:U37" si="1">+N2+Q2+T2</f>
        <v>90</v>
      </c>
      <c r="V2" s="8">
        <f>VLOOKUP(A2,Tabla2[#All],268)</f>
        <v>1</v>
      </c>
    </row>
    <row r="3" spans="1:22" x14ac:dyDescent="0.35">
      <c r="A3" s="8">
        <v>6</v>
      </c>
      <c r="B3" t="str">
        <f>VLOOKUP(A3,Tabla2[#All],2)</f>
        <v>Juan Francisco Palma Miranda</v>
      </c>
      <c r="C3" t="str">
        <f>VLOOKUP(A3,Tabla2[#All],139)</f>
        <v>Taxi</v>
      </c>
      <c r="D3" s="63" t="str">
        <f>VLOOKUP(A3,Tabla2[#All],155)</f>
        <v xml:space="preserve">Microbus </v>
      </c>
      <c r="E3" s="63" t="str">
        <f>VLOOKUP(A3,Tabla2[#All],171)</f>
        <v>Microbus</v>
      </c>
      <c r="F3" s="63" t="str">
        <f>VLOOKUP(A3,Tabla2[#All],187)</f>
        <v>Microbus</v>
      </c>
      <c r="G3" t="str">
        <f>VLOOKUP(A3,Tabla2[#All],203)</f>
        <v>N/A</v>
      </c>
      <c r="H3" s="28" t="str">
        <f>VLOOKUP(A3,Tabla2[#All],8)</f>
        <v>Z 4-01</v>
      </c>
      <c r="I3" s="63" t="str">
        <f>VLOOKUP(A3,Tabla2[#All],9)</f>
        <v>Z 4-01</v>
      </c>
      <c r="J3" s="63" t="str">
        <f>VLOOKUP(A3,Tabla2[#All],10)</f>
        <v>Z 4-01</v>
      </c>
      <c r="K3" s="63" t="str">
        <f>VLOOKUP(A3,Tabla2[#All],11)</f>
        <v>Z 1-03</v>
      </c>
      <c r="L3" t="str">
        <f>VLOOKUP(A3,Tabla2[#All],12)</f>
        <v>N/A</v>
      </c>
      <c r="M3" s="8">
        <f>VLOOKUP(A3,Tabla2[#All],38)</f>
        <v>10</v>
      </c>
      <c r="N3" s="60">
        <v>45</v>
      </c>
      <c r="O3" s="34">
        <f>VLOOKUP(A3,Tabla2[#All],267)</f>
        <v>2020</v>
      </c>
      <c r="P3" s="8">
        <f t="shared" si="0"/>
        <v>3</v>
      </c>
      <c r="Q3" s="60">
        <v>45</v>
      </c>
      <c r="R3" t="str">
        <f>VLOOKUP(A3,Tabla2[#All],39)</f>
        <v>No cumple</v>
      </c>
      <c r="S3" t="str">
        <f>VLOOKUP(A3,Tabla2[#All],40)</f>
        <v>Cumple</v>
      </c>
      <c r="T3" s="60">
        <v>5</v>
      </c>
      <c r="U3" s="8">
        <f t="shared" si="1"/>
        <v>95</v>
      </c>
      <c r="V3" s="33">
        <v>3</v>
      </c>
    </row>
    <row r="4" spans="1:22" x14ac:dyDescent="0.35">
      <c r="A4" s="8">
        <v>15</v>
      </c>
      <c r="B4" t="str">
        <f>VLOOKUP(A4,Tabla2[#All],2)</f>
        <v>Walter Andrés Bolaños Salazar</v>
      </c>
      <c r="C4" s="63" t="str">
        <f>VLOOKUP(A4,Tabla2[#All],139)</f>
        <v>Microbus</v>
      </c>
      <c r="D4" t="str">
        <f>VLOOKUP(A4,Tabla2[#All],155)</f>
        <v>N/A</v>
      </c>
      <c r="E4" t="str">
        <f>VLOOKUP(A4,Tabla2[#All],171)</f>
        <v>N/A</v>
      </c>
      <c r="F4" t="str">
        <f>VLOOKUP(A4,Tabla2[#All],187)</f>
        <v>N/A</v>
      </c>
      <c r="G4" t="str">
        <f>VLOOKUP(A4,Tabla2[#All],203)</f>
        <v>N/A</v>
      </c>
      <c r="H4" s="63" t="str">
        <f>VLOOKUP(A4,Tabla2[#All],8)</f>
        <v>Z 1-05</v>
      </c>
      <c r="I4" s="28" t="str">
        <f>VLOOKUP(A4,Tabla2[#All],9)</f>
        <v>Z 4-01</v>
      </c>
      <c r="J4" s="28" t="str">
        <f>VLOOKUP(A4,Tabla2[#All],10)</f>
        <v>Z 1-03</v>
      </c>
      <c r="K4" s="28" t="str">
        <f>VLOOKUP(A4,Tabla2[#All],11)</f>
        <v>Z 1-02</v>
      </c>
      <c r="L4" s="28" t="str">
        <f>VLOOKUP(A4,Tabla2[#All],12)</f>
        <v>Z 3-01</v>
      </c>
      <c r="M4" s="8">
        <f>VLOOKUP(A4,Tabla2[#All],38)</f>
        <v>11</v>
      </c>
      <c r="N4" s="60">
        <v>45</v>
      </c>
      <c r="O4" s="8">
        <f>VLOOKUP(A4,Tabla2[#All],267)</f>
        <v>2021</v>
      </c>
      <c r="P4" s="8">
        <f t="shared" si="0"/>
        <v>2</v>
      </c>
      <c r="Q4" s="60">
        <v>45</v>
      </c>
      <c r="R4" t="str">
        <f>VLOOKUP(A4,Tabla2[#All],39)</f>
        <v>No cumple</v>
      </c>
      <c r="S4" t="str">
        <f>VLOOKUP(A4,Tabla2[#All],40)</f>
        <v>No cumple</v>
      </c>
      <c r="T4" s="60">
        <v>0</v>
      </c>
      <c r="U4" s="8">
        <f t="shared" si="1"/>
        <v>90</v>
      </c>
      <c r="V4" s="8">
        <f>VLOOKUP(A4,Tabla2[#All],268)</f>
        <v>1</v>
      </c>
    </row>
    <row r="5" spans="1:22" x14ac:dyDescent="0.35">
      <c r="A5" s="8">
        <v>16</v>
      </c>
      <c r="B5" t="str">
        <f>VLOOKUP(A5,Tabla2[#All],2)</f>
        <v>Luis Esteban Alvarado Castro</v>
      </c>
      <c r="C5" s="63" t="str">
        <f>VLOOKUP(A5,Tabla2[#All],139)</f>
        <v>Microbus</v>
      </c>
      <c r="D5" t="str">
        <f>VLOOKUP(A5,Tabla2[#All],155)</f>
        <v>N/A</v>
      </c>
      <c r="E5" t="str">
        <f>VLOOKUP(A5,Tabla2[#All],171)</f>
        <v>N/A</v>
      </c>
      <c r="F5" t="str">
        <f>VLOOKUP(A5,Tabla2[#All],187)</f>
        <v>N/A</v>
      </c>
      <c r="G5" t="str">
        <f>VLOOKUP(A5,Tabla2[#All],203)</f>
        <v>N/A</v>
      </c>
      <c r="H5" s="63" t="str">
        <f>VLOOKUP(A5,Tabla2[#All],8)</f>
        <v>Z 2-01</v>
      </c>
      <c r="I5" s="28" t="str">
        <f>VLOOKUP(A5,Tabla2[#All],9)</f>
        <v>Z 2-02</v>
      </c>
      <c r="J5" t="str">
        <f>VLOOKUP(A5,Tabla2[#All],10)</f>
        <v>N/A</v>
      </c>
      <c r="K5" t="str">
        <f>VLOOKUP(A5,Tabla2[#All],11)</f>
        <v>N/A</v>
      </c>
      <c r="L5" t="str">
        <f>VLOOKUP(A5,Tabla2[#All],12)</f>
        <v>N/A</v>
      </c>
      <c r="M5" s="8">
        <f>VLOOKUP(A5,Tabla2[#All],38)</f>
        <v>5</v>
      </c>
      <c r="N5" s="60">
        <v>30</v>
      </c>
      <c r="O5" s="8">
        <f>VLOOKUP(A5,Tabla2[#All],267)</f>
        <v>2017</v>
      </c>
      <c r="P5" s="8">
        <f t="shared" si="0"/>
        <v>6</v>
      </c>
      <c r="Q5" s="60">
        <v>30</v>
      </c>
      <c r="R5" t="str">
        <f>VLOOKUP(A5,Tabla2[#All],39)</f>
        <v>No cumple</v>
      </c>
      <c r="S5" t="str">
        <f>VLOOKUP(A5,Tabla2[#All],40)</f>
        <v>No cumple</v>
      </c>
      <c r="T5" s="60">
        <v>0</v>
      </c>
      <c r="U5" s="8">
        <f t="shared" si="1"/>
        <v>60</v>
      </c>
      <c r="V5" s="8">
        <f>VLOOKUP(A5,Tabla2[#All],268)</f>
        <v>1</v>
      </c>
    </row>
    <row r="6" spans="1:22" x14ac:dyDescent="0.35">
      <c r="A6" s="8">
        <v>17</v>
      </c>
      <c r="B6" t="str">
        <f>VLOOKUP(A6,Tabla2[#All],2)</f>
        <v>Frank Calvo Mora</v>
      </c>
      <c r="C6" s="63" t="str">
        <f>VLOOKUP(A6,Tabla2[#All],139)</f>
        <v>Microbus</v>
      </c>
      <c r="D6" t="str">
        <f>VLOOKUP(A6,Tabla2[#All],155)</f>
        <v>N/A</v>
      </c>
      <c r="E6" t="str">
        <f>VLOOKUP(A6,Tabla2[#All],171)</f>
        <v>N/A</v>
      </c>
      <c r="F6" t="str">
        <f>VLOOKUP(A6,Tabla2[#All],187)</f>
        <v>N/A</v>
      </c>
      <c r="G6" t="str">
        <f>VLOOKUP(A6,Tabla2[#All],203)</f>
        <v>N/A</v>
      </c>
      <c r="H6" s="63" t="str">
        <f>VLOOKUP(A6,Tabla2[#All],8)</f>
        <v>Z 1-04</v>
      </c>
      <c r="I6" s="28" t="str">
        <f>VLOOKUP(A6,Tabla2[#All],9)</f>
        <v>GAM</v>
      </c>
      <c r="J6" t="str">
        <f>VLOOKUP(A6,Tabla2[#All],10)</f>
        <v>N/A</v>
      </c>
      <c r="K6" t="str">
        <f>VLOOKUP(A6,Tabla2[#All],11)</f>
        <v>N/A</v>
      </c>
      <c r="L6" t="str">
        <f>VLOOKUP(A6,Tabla2[#All],12)</f>
        <v>N/A</v>
      </c>
      <c r="M6" s="8">
        <f>VLOOKUP(A6,Tabla2[#All],38)</f>
        <v>20</v>
      </c>
      <c r="N6" s="60">
        <v>45</v>
      </c>
      <c r="O6" s="8">
        <f>VLOOKUP(A6,Tabla2[#All],267)</f>
        <v>2017</v>
      </c>
      <c r="P6" s="8">
        <f t="shared" si="0"/>
        <v>6</v>
      </c>
      <c r="Q6" s="60">
        <v>30</v>
      </c>
      <c r="R6" t="str">
        <f>VLOOKUP(A6,Tabla2[#All],39)</f>
        <v>No cumple</v>
      </c>
      <c r="S6" t="str">
        <f>VLOOKUP(A6,Tabla2[#All],40)</f>
        <v>Cumple</v>
      </c>
      <c r="T6" s="60">
        <v>5</v>
      </c>
      <c r="U6" s="8">
        <f t="shared" si="1"/>
        <v>80</v>
      </c>
      <c r="V6" s="8">
        <f>VLOOKUP(A6,Tabla2[#All],268)</f>
        <v>1</v>
      </c>
    </row>
    <row r="7" spans="1:22" x14ac:dyDescent="0.35">
      <c r="A7" s="8">
        <v>20</v>
      </c>
      <c r="B7" t="str">
        <f>VLOOKUP(A7,Tabla2[#All],2)</f>
        <v>Jose Andrés Esquivel Soto</v>
      </c>
      <c r="C7" s="63" t="str">
        <f>VLOOKUP(A7,Tabla2[#All],139)</f>
        <v>Microbus</v>
      </c>
      <c r="D7" s="63" t="str">
        <f>VLOOKUP(A7,Tabla2[#All],155)</f>
        <v xml:space="preserve">Microbus </v>
      </c>
      <c r="E7" t="str">
        <f>VLOOKUP(A7,Tabla2[#All],171)</f>
        <v>N/A</v>
      </c>
      <c r="F7" t="str">
        <f>VLOOKUP(A7,Tabla2[#All],187)</f>
        <v>N/A</v>
      </c>
      <c r="G7" t="str">
        <f>VLOOKUP(A7,Tabla2[#All],203)</f>
        <v>N/A</v>
      </c>
      <c r="H7" s="63" t="str">
        <f>VLOOKUP(A7,Tabla2[#All],8)</f>
        <v>Z 4-01</v>
      </c>
      <c r="I7" s="63" t="str">
        <f>VLOOKUP(A7,Tabla2[#All],9)</f>
        <v>Z 4-01</v>
      </c>
      <c r="J7" t="str">
        <f>VLOOKUP(A7,Tabla2[#All],10)</f>
        <v>N/A</v>
      </c>
      <c r="K7" t="str">
        <f>VLOOKUP(A7,Tabla2[#All],11)</f>
        <v>N/A</v>
      </c>
      <c r="L7" t="str">
        <f>VLOOKUP(A7,Tabla2[#All],12)</f>
        <v>N/A</v>
      </c>
      <c r="M7" s="8">
        <f>VLOOKUP(A7,Tabla2[#All],38)</f>
        <v>13</v>
      </c>
      <c r="N7" s="60">
        <v>45</v>
      </c>
      <c r="O7" s="34">
        <f>VLOOKUP(A7,Tabla2[#All],267)</f>
        <v>2020.5</v>
      </c>
      <c r="P7" s="34">
        <f t="shared" si="0"/>
        <v>2.5</v>
      </c>
      <c r="Q7" s="60">
        <v>45</v>
      </c>
      <c r="R7" t="str">
        <f>VLOOKUP(A7,Tabla2[#All],39)</f>
        <v>No cumple</v>
      </c>
      <c r="S7" t="str">
        <f>VLOOKUP(A7,Tabla2[#All],40)</f>
        <v>Cumple</v>
      </c>
      <c r="T7" s="60">
        <v>5</v>
      </c>
      <c r="U7" s="8">
        <f t="shared" si="1"/>
        <v>95</v>
      </c>
      <c r="V7" s="33">
        <f>VLOOKUP(A7,Tabla2[#All],268)</f>
        <v>2</v>
      </c>
    </row>
    <row r="8" spans="1:22" x14ac:dyDescent="0.35">
      <c r="A8" s="36">
        <v>22</v>
      </c>
      <c r="B8" s="28" t="str">
        <f>VLOOKUP(A8,Tabla2[#All],2)</f>
        <v>Esteban Morales Chacón</v>
      </c>
      <c r="C8" s="28" t="str">
        <f>VLOOKUP(A8,Tabla2[#All],139)</f>
        <v>Microbus</v>
      </c>
      <c r="D8" s="28" t="str">
        <f>VLOOKUP(A8,Tabla2[#All],155)</f>
        <v xml:space="preserve">Microbus </v>
      </c>
      <c r="E8" s="28" t="str">
        <f>VLOOKUP(A8,Tabla2[#All],171)</f>
        <v>N/A</v>
      </c>
      <c r="F8" s="28" t="str">
        <f>VLOOKUP(A8,Tabla2[#All],187)</f>
        <v>N/A</v>
      </c>
      <c r="G8" s="28" t="str">
        <f>VLOOKUP(A8,Tabla2[#All],203)</f>
        <v>N/A</v>
      </c>
      <c r="H8" s="28" t="str">
        <f>VLOOKUP(A8,Tabla2[#All],8)</f>
        <v>Z 2-01</v>
      </c>
      <c r="I8" s="28" t="str">
        <f>VLOOKUP(A8,Tabla2[#All],9)</f>
        <v xml:space="preserve">Z 2-01 </v>
      </c>
      <c r="J8" s="28" t="str">
        <f>VLOOKUP(A8,Tabla2[#All],10)</f>
        <v>N/A</v>
      </c>
      <c r="K8" s="28" t="str">
        <f>VLOOKUP(A8,Tabla2[#All],11)</f>
        <v>N/A</v>
      </c>
      <c r="L8" s="28" t="str">
        <f>VLOOKUP(A8,Tabla2[#All],12)</f>
        <v>N/A</v>
      </c>
      <c r="M8" s="36">
        <f>VLOOKUP(A8,Tabla2[#All],38)</f>
        <v>15</v>
      </c>
      <c r="N8" s="36">
        <v>0</v>
      </c>
      <c r="O8" s="62">
        <f>VLOOKUP(A8,Tabla2[#All],267)</f>
        <v>2015.5</v>
      </c>
      <c r="P8" s="62">
        <f t="shared" si="0"/>
        <v>7.5</v>
      </c>
      <c r="Q8" s="36">
        <v>0</v>
      </c>
      <c r="R8" s="28" t="str">
        <f>VLOOKUP(A8,Tabla2[#All],39)</f>
        <v>No cumple</v>
      </c>
      <c r="S8" s="28" t="str">
        <f>VLOOKUP(A8,Tabla2[#All],40)</f>
        <v>No cumple</v>
      </c>
      <c r="T8" s="36">
        <v>0</v>
      </c>
      <c r="U8" s="36">
        <f t="shared" si="1"/>
        <v>0</v>
      </c>
      <c r="V8" s="8">
        <v>0</v>
      </c>
    </row>
    <row r="9" spans="1:22" x14ac:dyDescent="0.35">
      <c r="A9" s="8">
        <v>23</v>
      </c>
      <c r="B9" t="str">
        <f>VLOOKUP(A9,Tabla2[#All],2)</f>
        <v>Wilbert Alonso Jiménez Guzmán</v>
      </c>
      <c r="C9" t="str">
        <f>VLOOKUP(A9,Tabla2[#All],139)</f>
        <v>Taxi</v>
      </c>
      <c r="D9" s="63" t="str">
        <f>VLOOKUP(A9,Tabla2[#All],155)</f>
        <v xml:space="preserve">Microbus </v>
      </c>
      <c r="E9" t="str">
        <f>VLOOKUP(A9,Tabla2[#All],171)</f>
        <v>N/A</v>
      </c>
      <c r="F9" t="str">
        <f>VLOOKUP(A9,Tabla2[#All],187)</f>
        <v>N/A</v>
      </c>
      <c r="G9" t="str">
        <f>VLOOKUP(A9,Tabla2[#All],203)</f>
        <v>N/A</v>
      </c>
      <c r="H9" s="28" t="str">
        <f>VLOOKUP(A9,Tabla2[#All],8)</f>
        <v>000000 SJ</v>
      </c>
      <c r="I9" s="63" t="str">
        <f>VLOOKUP(A9,Tabla2[#All],9)</f>
        <v>Z 4-01</v>
      </c>
      <c r="J9" t="str">
        <f>VLOOKUP(A9,Tabla2[#All],10)</f>
        <v>N/A</v>
      </c>
      <c r="K9" t="str">
        <f>VLOOKUP(A9,Tabla2[#All],11)</f>
        <v>N/A</v>
      </c>
      <c r="L9" t="str">
        <f>VLOOKUP(A9,Tabla2[#All],12)</f>
        <v>N/A</v>
      </c>
      <c r="M9" s="8">
        <f>VLOOKUP(A9,Tabla2[#All],38)</f>
        <v>7</v>
      </c>
      <c r="N9" s="60">
        <v>40</v>
      </c>
      <c r="O9" s="8">
        <f>VLOOKUP(A9,Tabla2[#All],267)</f>
        <v>2016</v>
      </c>
      <c r="P9" s="8">
        <f t="shared" si="0"/>
        <v>7</v>
      </c>
      <c r="Q9" s="60">
        <v>20</v>
      </c>
      <c r="R9" t="str">
        <f>VLOOKUP(A9,Tabla2[#All],39)</f>
        <v>No cumple</v>
      </c>
      <c r="S9" t="str">
        <f>VLOOKUP(A9,Tabla2[#All],40)</f>
        <v>No cumple</v>
      </c>
      <c r="T9" s="60">
        <v>0</v>
      </c>
      <c r="U9" s="8">
        <f t="shared" si="1"/>
        <v>60</v>
      </c>
      <c r="V9" s="8">
        <v>1</v>
      </c>
    </row>
    <row r="10" spans="1:22" x14ac:dyDescent="0.35">
      <c r="A10" s="36">
        <v>25</v>
      </c>
      <c r="B10" s="28" t="str">
        <f>VLOOKUP(A10,Tabla2[#All],2)</f>
        <v>Juan José Barrientos Miranda</v>
      </c>
      <c r="C10" s="28" t="str">
        <f>VLOOKUP(A10,Tabla2[#All],139)</f>
        <v>Microbus</v>
      </c>
      <c r="D10" s="28" t="str">
        <f>VLOOKUP(A10,Tabla2[#All],155)</f>
        <v xml:space="preserve">Microbus </v>
      </c>
      <c r="E10" s="28" t="str">
        <f>VLOOKUP(A10,Tabla2[#All],171)</f>
        <v>N/A</v>
      </c>
      <c r="F10" s="28" t="str">
        <f>VLOOKUP(A10,Tabla2[#All],187)</f>
        <v>N/A</v>
      </c>
      <c r="G10" s="28" t="str">
        <f>VLOOKUP(A10,Tabla2[#All],203)</f>
        <v>N/A</v>
      </c>
      <c r="H10" s="28" t="str">
        <f>VLOOKUP(A10,Tabla2[#All],8)</f>
        <v>Z 1-05</v>
      </c>
      <c r="I10" s="28" t="str">
        <f>VLOOKUP(A10,Tabla2[#All],9)</f>
        <v>Z 1-05</v>
      </c>
      <c r="J10" s="28" t="str">
        <f>VLOOKUP(A10,Tabla2[#All],10)</f>
        <v>Z 4-01</v>
      </c>
      <c r="K10" s="28" t="str">
        <f>VLOOKUP(A10,Tabla2[#All],11)</f>
        <v>Z 1-02</v>
      </c>
      <c r="L10" s="28" t="str">
        <f>VLOOKUP(A10,Tabla2[#All],12)</f>
        <v>N/A</v>
      </c>
      <c r="M10" s="36">
        <f>VLOOKUP(A10,Tabla2[#All],38)</f>
        <v>13</v>
      </c>
      <c r="N10" s="36">
        <v>0</v>
      </c>
      <c r="O10" s="62">
        <f>VLOOKUP(A10,Tabla2[#All],267)</f>
        <v>2017</v>
      </c>
      <c r="P10" s="36">
        <f t="shared" si="0"/>
        <v>6</v>
      </c>
      <c r="Q10" s="36">
        <v>0</v>
      </c>
      <c r="R10" s="28" t="str">
        <f>VLOOKUP(A10,Tabla2[#All],39)</f>
        <v>No cumple</v>
      </c>
      <c r="S10" s="28" t="str">
        <f>VLOOKUP(A10,Tabla2[#All],40)</f>
        <v>No cumple</v>
      </c>
      <c r="T10" s="36">
        <v>0</v>
      </c>
      <c r="U10" s="36">
        <f t="shared" si="1"/>
        <v>0</v>
      </c>
      <c r="V10" s="8">
        <v>0</v>
      </c>
    </row>
    <row r="11" spans="1:22" x14ac:dyDescent="0.35">
      <c r="A11" s="8">
        <v>28</v>
      </c>
      <c r="B11" t="str">
        <f>VLOOKUP(A11,Tabla2[#All],2)</f>
        <v>Melissa Hernández Solórzano</v>
      </c>
      <c r="C11" t="str">
        <f>VLOOKUP(A11,Tabla2[#All],139)</f>
        <v>Taxi</v>
      </c>
      <c r="D11" s="63" t="str">
        <f>VLOOKUP(A11,Tabla2[#All],155)</f>
        <v xml:space="preserve">Microbus </v>
      </c>
      <c r="E11" t="str">
        <f>VLOOKUP(A11,Tabla2[#All],171)</f>
        <v>N/A</v>
      </c>
      <c r="F11" t="str">
        <f>VLOOKUP(A11,Tabla2[#All],187)</f>
        <v>N/A</v>
      </c>
      <c r="G11" t="str">
        <f>VLOOKUP(A11,Tabla2[#All],203)</f>
        <v>N/A</v>
      </c>
      <c r="H11" s="28" t="str">
        <f>VLOOKUP(A11,Tabla2[#All],8)</f>
        <v>000000 SJ</v>
      </c>
      <c r="I11" s="63" t="str">
        <f>VLOOKUP(A11,Tabla2[#All],9)</f>
        <v>Z 3-01</v>
      </c>
      <c r="J11" t="str">
        <f>VLOOKUP(A11,Tabla2[#All],10)</f>
        <v>N/A</v>
      </c>
      <c r="K11" t="str">
        <f>VLOOKUP(A11,Tabla2[#All],11)</f>
        <v>N/A</v>
      </c>
      <c r="L11" t="str">
        <f>VLOOKUP(A11,Tabla2[#All],12)</f>
        <v>N/A</v>
      </c>
      <c r="M11" s="8">
        <f>VLOOKUP(A11,Tabla2[#All],38)</f>
        <v>15</v>
      </c>
      <c r="N11" s="60">
        <v>45</v>
      </c>
      <c r="O11" s="8">
        <f>VLOOKUP(A11,Tabla2[#All],267)</f>
        <v>2017</v>
      </c>
      <c r="P11" s="8">
        <f t="shared" si="0"/>
        <v>6</v>
      </c>
      <c r="Q11" s="60">
        <v>30</v>
      </c>
      <c r="R11" t="str">
        <f>VLOOKUP(A11,Tabla2[#All],39)</f>
        <v>No cumple</v>
      </c>
      <c r="S11" t="str">
        <f>VLOOKUP(A11,Tabla2[#All],40)</f>
        <v>Cumple</v>
      </c>
      <c r="T11" s="60">
        <v>5</v>
      </c>
      <c r="U11" s="8">
        <f t="shared" si="1"/>
        <v>80</v>
      </c>
      <c r="V11" s="8">
        <v>1</v>
      </c>
    </row>
    <row r="12" spans="1:22" x14ac:dyDescent="0.35">
      <c r="A12" s="8">
        <v>31</v>
      </c>
      <c r="B12" t="str">
        <f>VLOOKUP(A12,Tabla2[#All],2)</f>
        <v>Alberto Monge Araya</v>
      </c>
      <c r="C12" s="63" t="str">
        <f>VLOOKUP(A12,Tabla2[#All],139)</f>
        <v>Microbus</v>
      </c>
      <c r="D12" t="str">
        <f>VLOOKUP(A12,Tabla2[#All],155)</f>
        <v>N/A</v>
      </c>
      <c r="E12" t="str">
        <f>VLOOKUP(A12,Tabla2[#All],171)</f>
        <v>N/A</v>
      </c>
      <c r="F12" t="str">
        <f>VLOOKUP(A12,Tabla2[#All],187)</f>
        <v>N/A</v>
      </c>
      <c r="G12" t="str">
        <f>VLOOKUP(A12,Tabla2[#All],203)</f>
        <v>N/A</v>
      </c>
      <c r="H12" s="63" t="str">
        <f>VLOOKUP(A12,Tabla2[#All],8)</f>
        <v>Z 3-01</v>
      </c>
      <c r="I12" t="str">
        <f>VLOOKUP(A12,Tabla2[#All],9)</f>
        <v>N/A</v>
      </c>
      <c r="J12" t="str">
        <f>VLOOKUP(A12,Tabla2[#All],10)</f>
        <v>N/A</v>
      </c>
      <c r="K12" t="str">
        <f>VLOOKUP(A12,Tabla2[#All],11)</f>
        <v>N/A</v>
      </c>
      <c r="L12" t="str">
        <f>VLOOKUP(A12,Tabla2[#All],12)</f>
        <v>N/A</v>
      </c>
      <c r="M12" s="8">
        <f>VLOOKUP(A12,Tabla2[#All],38)</f>
        <v>7</v>
      </c>
      <c r="N12" s="60">
        <v>40</v>
      </c>
      <c r="O12" s="8">
        <f>VLOOKUP(A12,Tabla2[#All],267)</f>
        <v>2023</v>
      </c>
      <c r="P12" s="8">
        <f t="shared" si="0"/>
        <v>0</v>
      </c>
      <c r="Q12" s="60">
        <v>45</v>
      </c>
      <c r="R12" t="str">
        <f>VLOOKUP(A12,Tabla2[#All],39)</f>
        <v>No cumple</v>
      </c>
      <c r="S12" t="str">
        <f>VLOOKUP(A12,Tabla2[#All],40)</f>
        <v>Cumple</v>
      </c>
      <c r="T12" s="60">
        <v>5</v>
      </c>
      <c r="U12" s="8">
        <f t="shared" si="1"/>
        <v>90</v>
      </c>
      <c r="V12" s="8">
        <f>VLOOKUP(A12,Tabla2[#All],268)</f>
        <v>1</v>
      </c>
    </row>
    <row r="13" spans="1:22" x14ac:dyDescent="0.35">
      <c r="A13" s="8">
        <v>35</v>
      </c>
      <c r="B13" t="str">
        <f>VLOOKUP(A13,Tabla2[#All],2)</f>
        <v>Natanael Francisco Soto Bonilla</v>
      </c>
      <c r="C13" s="63" t="str">
        <f>VLOOKUP(A13,Tabla2[#All],139)</f>
        <v>Microbus</v>
      </c>
      <c r="D13" t="str">
        <f>VLOOKUP(A13,Tabla2[#All],155)</f>
        <v>N/A</v>
      </c>
      <c r="E13" t="str">
        <f>VLOOKUP(A13,Tabla2[#All],171)</f>
        <v>N/A</v>
      </c>
      <c r="F13" t="str">
        <f>VLOOKUP(A13,Tabla2[#All],187)</f>
        <v>N/A</v>
      </c>
      <c r="G13" t="str">
        <f>VLOOKUP(A13,Tabla2[#All],203)</f>
        <v>N/A</v>
      </c>
      <c r="H13" s="63" t="str">
        <f>VLOOKUP(A13,Tabla2[#All],8)</f>
        <v>Z 1-04</v>
      </c>
      <c r="I13" t="str">
        <f>VLOOKUP(A13,Tabla2[#All],9)</f>
        <v>N/A</v>
      </c>
      <c r="J13" t="str">
        <f>VLOOKUP(A13,Tabla2[#All],10)</f>
        <v>N/A</v>
      </c>
      <c r="K13" t="str">
        <f>VLOOKUP(A13,Tabla2[#All],11)</f>
        <v>N/A</v>
      </c>
      <c r="L13" t="str">
        <f>VLOOKUP(A13,Tabla2[#All],12)</f>
        <v>N/A</v>
      </c>
      <c r="M13" s="8">
        <f>VLOOKUP(A13,Tabla2[#All],38)</f>
        <v>7</v>
      </c>
      <c r="N13" s="60">
        <v>40</v>
      </c>
      <c r="O13" s="8">
        <f>VLOOKUP(A13,Tabla2[#All],267)</f>
        <v>2019</v>
      </c>
      <c r="P13" s="8">
        <f t="shared" si="0"/>
        <v>4</v>
      </c>
      <c r="Q13" s="60">
        <v>30</v>
      </c>
      <c r="R13" t="str">
        <f>VLOOKUP(A13,Tabla2[#All],39)</f>
        <v>No cumple</v>
      </c>
      <c r="S13" t="str">
        <f>VLOOKUP(A13,Tabla2[#All],40)</f>
        <v>No cumple</v>
      </c>
      <c r="T13" s="60">
        <v>0</v>
      </c>
      <c r="U13" s="8">
        <f t="shared" si="1"/>
        <v>70</v>
      </c>
      <c r="V13" s="8">
        <f>VLOOKUP(A13,Tabla2[#All],268)</f>
        <v>1</v>
      </c>
    </row>
    <row r="14" spans="1:22" x14ac:dyDescent="0.35">
      <c r="A14" s="8">
        <v>36</v>
      </c>
      <c r="B14" t="str">
        <f>VLOOKUP(A14,Tabla2[#All],2)</f>
        <v>Alexander Quesada Muñoz</v>
      </c>
      <c r="C14" s="63" t="str">
        <f>VLOOKUP(A14,Tabla2[#All],139)</f>
        <v xml:space="preserve">Microbus </v>
      </c>
      <c r="D14" t="str">
        <f>VLOOKUP(A14,Tabla2[#All],155)</f>
        <v>N/A</v>
      </c>
      <c r="E14" t="str">
        <f>VLOOKUP(A14,Tabla2[#All],171)</f>
        <v>N/A</v>
      </c>
      <c r="F14" t="str">
        <f>VLOOKUP(A14,Tabla2[#All],187)</f>
        <v>N/A</v>
      </c>
      <c r="G14" t="str">
        <f>VLOOKUP(A14,Tabla2[#All],203)</f>
        <v>N/A</v>
      </c>
      <c r="H14" s="63" t="str">
        <f>VLOOKUP(A14,Tabla2[#All],8)</f>
        <v>Z1-05</v>
      </c>
      <c r="I14" t="str">
        <f>VLOOKUP(A14,Tabla2[#All],9)</f>
        <v>N/A</v>
      </c>
      <c r="J14" t="str">
        <f>VLOOKUP(A14,Tabla2[#All],10)</f>
        <v>N/A</v>
      </c>
      <c r="K14" t="str">
        <f>VLOOKUP(A14,Tabla2[#All],11)</f>
        <v>N/A</v>
      </c>
      <c r="L14" t="str">
        <f>VLOOKUP(A14,Tabla2[#All],12)</f>
        <v>N/A</v>
      </c>
      <c r="M14" s="8">
        <f>VLOOKUP(A14,Tabla2[#All],38)</f>
        <v>10</v>
      </c>
      <c r="N14" s="60">
        <v>45</v>
      </c>
      <c r="O14" s="8">
        <f>VLOOKUP(A14,Tabla2[#All],267)</f>
        <v>2017</v>
      </c>
      <c r="P14" s="8">
        <f t="shared" si="0"/>
        <v>6</v>
      </c>
      <c r="Q14" s="60">
        <v>30</v>
      </c>
      <c r="R14" t="str">
        <f>VLOOKUP(A14,Tabla2[#All],39)</f>
        <v>No cumple</v>
      </c>
      <c r="S14" t="str">
        <f>VLOOKUP(A14,Tabla2[#All],40)</f>
        <v>No cumple</v>
      </c>
      <c r="T14" s="60">
        <v>0</v>
      </c>
      <c r="U14" s="8">
        <f t="shared" si="1"/>
        <v>75</v>
      </c>
      <c r="V14" s="8">
        <f>VLOOKUP(A14,Tabla2[#All],268)</f>
        <v>1</v>
      </c>
    </row>
    <row r="15" spans="1:22" x14ac:dyDescent="0.35">
      <c r="A15" s="36">
        <v>37</v>
      </c>
      <c r="B15" s="28" t="str">
        <f>VLOOKUP(A15,Tabla2[#All],2)</f>
        <v>CARLOS EDUARDO BLANCO MORA</v>
      </c>
      <c r="C15" s="28" t="str">
        <f>VLOOKUP(A15,Tabla2[#All],139)</f>
        <v>Taxi</v>
      </c>
      <c r="D15" s="28" t="str">
        <f>VLOOKUP(A15,Tabla2[#All],155)</f>
        <v xml:space="preserve">Microbus </v>
      </c>
      <c r="E15" s="28" t="str">
        <f>VLOOKUP(A15,Tabla2[#All],171)</f>
        <v>N/A</v>
      </c>
      <c r="F15" s="28" t="str">
        <f>VLOOKUP(A15,Tabla2[#All],187)</f>
        <v>N/A</v>
      </c>
      <c r="G15" s="28" t="str">
        <f>VLOOKUP(A15,Tabla2[#All],203)</f>
        <v>N/A</v>
      </c>
      <c r="H15" s="28" t="str">
        <f>VLOOKUP(A15,Tabla2[#All],8)</f>
        <v>000000 SJ</v>
      </c>
      <c r="I15" s="28" t="str">
        <f>VLOOKUP(A15,Tabla2[#All],9)</f>
        <v>Z 1-05</v>
      </c>
      <c r="J15" s="28" t="str">
        <f>VLOOKUP(A15,Tabla2[#All],10)</f>
        <v>N/A</v>
      </c>
      <c r="K15" s="28" t="str">
        <f>VLOOKUP(A15,Tabla2[#All],11)</f>
        <v>N/A</v>
      </c>
      <c r="L15" s="28" t="str">
        <f>VLOOKUP(A15,Tabla2[#All],12)</f>
        <v>N/A</v>
      </c>
      <c r="M15" s="36">
        <f>VLOOKUP(A15,Tabla2[#All],38)</f>
        <v>15</v>
      </c>
      <c r="N15" s="36">
        <v>0</v>
      </c>
      <c r="O15" s="36">
        <f>VLOOKUP(A15,Tabla2[#All],267)</f>
        <v>2020</v>
      </c>
      <c r="P15" s="36">
        <f t="shared" si="0"/>
        <v>3</v>
      </c>
      <c r="Q15" s="36">
        <v>0</v>
      </c>
      <c r="R15" s="28" t="str">
        <f>VLOOKUP(A15,Tabla2[#All],39)</f>
        <v>No cumple</v>
      </c>
      <c r="S15" s="28" t="str">
        <f>VLOOKUP(A15,Tabla2[#All],40)</f>
        <v>No cumple</v>
      </c>
      <c r="T15" s="36">
        <v>0</v>
      </c>
      <c r="U15" s="36">
        <f t="shared" si="1"/>
        <v>0</v>
      </c>
      <c r="V15" s="8">
        <v>0</v>
      </c>
    </row>
    <row r="16" spans="1:22" x14ac:dyDescent="0.35">
      <c r="A16" s="8">
        <v>41</v>
      </c>
      <c r="B16" t="str">
        <f>VLOOKUP(A16,Tabla2[#All],2)</f>
        <v>Randall Chaves Diaz</v>
      </c>
      <c r="C16" s="63" t="str">
        <f>VLOOKUP(A16,Tabla2[#All],139)</f>
        <v>Microbus</v>
      </c>
      <c r="D16" t="str">
        <f>VLOOKUP(A16,Tabla2[#All],155)</f>
        <v>N/A</v>
      </c>
      <c r="E16" t="str">
        <f>VLOOKUP(A16,Tabla2[#All],171)</f>
        <v>N/A</v>
      </c>
      <c r="F16" t="str">
        <f>VLOOKUP(A16,Tabla2[#All],187)</f>
        <v>N/A</v>
      </c>
      <c r="G16" t="str">
        <f>VLOOKUP(A16,Tabla2[#All],203)</f>
        <v>N/A</v>
      </c>
      <c r="H16" s="63" t="str">
        <f>VLOOKUP(A16,Tabla2[#All],8)</f>
        <v xml:space="preserve">GAM </v>
      </c>
      <c r="I16" t="str">
        <f>VLOOKUP(A16,Tabla2[#All],9)</f>
        <v>N/A</v>
      </c>
      <c r="J16" t="str">
        <f>VLOOKUP(A16,Tabla2[#All],10)</f>
        <v>N/A</v>
      </c>
      <c r="K16" t="str">
        <f>VLOOKUP(A16,Tabla2[#All],11)</f>
        <v>N/A</v>
      </c>
      <c r="L16" t="str">
        <f>VLOOKUP(A16,Tabla2[#All],12)</f>
        <v>N/A</v>
      </c>
      <c r="M16" s="8">
        <f>VLOOKUP(A16,Tabla2[#All],38)</f>
        <v>21</v>
      </c>
      <c r="N16" s="60">
        <v>45</v>
      </c>
      <c r="O16" s="8">
        <f>VLOOKUP(A16,Tabla2[#All],267)</f>
        <v>2017</v>
      </c>
      <c r="P16" s="8">
        <f t="shared" si="0"/>
        <v>6</v>
      </c>
      <c r="Q16" s="60">
        <v>30</v>
      </c>
      <c r="R16" t="str">
        <f>VLOOKUP(A16,Tabla2[#All],39)</f>
        <v>No cumple</v>
      </c>
      <c r="S16" t="str">
        <f>VLOOKUP(A16,Tabla2[#All],40)</f>
        <v>Cumple</v>
      </c>
      <c r="T16" s="60">
        <v>5</v>
      </c>
      <c r="U16" s="8">
        <f t="shared" si="1"/>
        <v>80</v>
      </c>
      <c r="V16" s="8">
        <f>VLOOKUP(A16,Tabla2[#All],268)</f>
        <v>1</v>
      </c>
    </row>
    <row r="17" spans="1:22" x14ac:dyDescent="0.35">
      <c r="A17" s="8">
        <v>42</v>
      </c>
      <c r="B17" t="str">
        <f>VLOOKUP(A17,Tabla2[#All],2)</f>
        <v>Mauricio Chinchilla Valverde</v>
      </c>
      <c r="C17" s="63" t="str">
        <f>VLOOKUP(A17,Tabla2[#All],139)</f>
        <v>Microbus</v>
      </c>
      <c r="D17" s="63" t="str">
        <f>VLOOKUP(A17,Tabla2[#All],155)</f>
        <v xml:space="preserve">Microbus </v>
      </c>
      <c r="E17" t="str">
        <f>VLOOKUP(A17,Tabla2[#All],171)</f>
        <v>N/A</v>
      </c>
      <c r="F17" t="str">
        <f>VLOOKUP(A17,Tabla2[#All],187)</f>
        <v>N/A</v>
      </c>
      <c r="G17" t="str">
        <f>VLOOKUP(A17,Tabla2[#All],203)</f>
        <v>N/A</v>
      </c>
      <c r="H17" s="63" t="str">
        <f>VLOOKUP(A17,Tabla2[#All],8)</f>
        <v>Z 4-01</v>
      </c>
      <c r="I17" s="63" t="str">
        <f>VLOOKUP(A17,Tabla2[#All],9)</f>
        <v>Z 1-05</v>
      </c>
      <c r="J17" t="str">
        <f>VLOOKUP(A17,Tabla2[#All],10)</f>
        <v>N/A</v>
      </c>
      <c r="K17" t="str">
        <f>VLOOKUP(A17,Tabla2[#All],11)</f>
        <v>N/A</v>
      </c>
      <c r="L17" t="str">
        <f>VLOOKUP(A17,Tabla2[#All],12)</f>
        <v>N/A</v>
      </c>
      <c r="M17" s="8">
        <f>VLOOKUP(A17,Tabla2[#All],38)</f>
        <v>12</v>
      </c>
      <c r="N17" s="60">
        <v>45</v>
      </c>
      <c r="O17" s="8">
        <f>VLOOKUP(A17,Tabla2[#All],267)</f>
        <v>2017</v>
      </c>
      <c r="P17" s="8">
        <f t="shared" si="0"/>
        <v>6</v>
      </c>
      <c r="Q17" s="60">
        <v>30</v>
      </c>
      <c r="R17" t="str">
        <f>VLOOKUP(A17,Tabla2[#All],39)</f>
        <v>No cumple</v>
      </c>
      <c r="S17" t="str">
        <f>VLOOKUP(A17,Tabla2[#All],40)</f>
        <v>Cumple</v>
      </c>
      <c r="T17" s="60">
        <v>5</v>
      </c>
      <c r="U17" s="8">
        <f t="shared" si="1"/>
        <v>80</v>
      </c>
      <c r="V17" s="33">
        <f>VLOOKUP(A17,Tabla2[#All],268)</f>
        <v>2</v>
      </c>
    </row>
    <row r="18" spans="1:22" x14ac:dyDescent="0.35">
      <c r="A18" s="8">
        <v>47</v>
      </c>
      <c r="B18" t="str">
        <f>VLOOKUP(A18,Tabla2[#All],2)</f>
        <v>Marco Antonio Gomez Cedeño</v>
      </c>
      <c r="C18" s="63" t="str">
        <f>VLOOKUP(A18,Tabla2[#All],139)</f>
        <v>Microbús</v>
      </c>
      <c r="D18" s="63" t="str">
        <f>VLOOKUP(A18,Tabla2[#All],155)</f>
        <v>Microbús</v>
      </c>
      <c r="E18" t="str">
        <f>VLOOKUP(A18,Tabla2[#All],171)</f>
        <v>Taxi</v>
      </c>
      <c r="F18" t="str">
        <f>VLOOKUP(A18,Tabla2[#All],187)</f>
        <v>N/A</v>
      </c>
      <c r="G18" t="str">
        <f>VLOOKUP(A18,Tabla2[#All],203)</f>
        <v>N/A</v>
      </c>
      <c r="H18" s="28" t="str">
        <f>VLOOKUP(A18,Tabla2[#All],8)</f>
        <v>San José (000000)</v>
      </c>
      <c r="I18" s="63" t="str">
        <f>VLOOKUP(A18,Tabla2[#All],9)</f>
        <v>Zona 3-01</v>
      </c>
      <c r="J18" s="63" t="str">
        <f>VLOOKUP(A18,Tabla2[#All],10)</f>
        <v>Zona 3-01</v>
      </c>
      <c r="K18" t="str">
        <f>VLOOKUP(A18,Tabla2[#All],11)</f>
        <v>N/A</v>
      </c>
      <c r="L18" t="str">
        <f>VLOOKUP(A18,Tabla2[#All],12)</f>
        <v>N/A</v>
      </c>
      <c r="M18" s="8">
        <f>VLOOKUP(A18,Tabla2[#All],38)</f>
        <v>7</v>
      </c>
      <c r="N18" s="60">
        <v>40</v>
      </c>
      <c r="O18" s="8">
        <f>VLOOKUP(A18,Tabla2[#All],267)</f>
        <v>2017</v>
      </c>
      <c r="P18" s="8">
        <f t="shared" si="0"/>
        <v>6</v>
      </c>
      <c r="Q18" s="60">
        <v>30</v>
      </c>
      <c r="R18" t="str">
        <f>VLOOKUP(A18,Tabla2[#All],39)</f>
        <v>No cumple</v>
      </c>
      <c r="S18" t="str">
        <f>VLOOKUP(A18,Tabla2[#All],40)</f>
        <v>Cumple</v>
      </c>
      <c r="T18" s="60">
        <v>5</v>
      </c>
      <c r="U18" s="8">
        <f t="shared" si="1"/>
        <v>75</v>
      </c>
      <c r="V18" s="33">
        <v>2</v>
      </c>
    </row>
    <row r="19" spans="1:22" x14ac:dyDescent="0.35">
      <c r="A19" s="8">
        <v>51</v>
      </c>
      <c r="B19" t="str">
        <f>VLOOKUP(A19,Tabla2[#All],2)</f>
        <v>Warren Molina Delgado</v>
      </c>
      <c r="C19" t="str">
        <f>VLOOKUP(A19,Tabla2[#All],139)</f>
        <v>Taxi</v>
      </c>
      <c r="D19" s="63" t="str">
        <f>VLOOKUP(A19,Tabla2[#All],155)</f>
        <v>Microbús</v>
      </c>
      <c r="E19" s="63" t="str">
        <f>VLOOKUP(A19,Tabla2[#All],171)</f>
        <v>Microbús</v>
      </c>
      <c r="F19" s="63" t="str">
        <f>VLOOKUP(A19,Tabla2[#All],187)</f>
        <v>Microbús</v>
      </c>
      <c r="G19" t="str">
        <f>VLOOKUP(A19,Tabla2[#All],203)</f>
        <v>N/A</v>
      </c>
      <c r="H19" s="28" t="str">
        <f>VLOOKUP(A19,Tabla2[#All],8)</f>
        <v>San José (000000)</v>
      </c>
      <c r="I19" s="63" t="str">
        <f>VLOOKUP(A19,Tabla2[#All],9)</f>
        <v>Zona 1-03</v>
      </c>
      <c r="J19" s="63" t="str">
        <f>VLOOKUP(A19,Tabla2[#All],10)</f>
        <v>Zona 2-06</v>
      </c>
      <c r="K19" s="63" t="str">
        <f>VLOOKUP(A19,Tabla2[#All],11)</f>
        <v>Zona 2-02</v>
      </c>
      <c r="L19" t="str">
        <f>VLOOKUP(A19,Tabla2[#All],12)</f>
        <v>N/A</v>
      </c>
      <c r="M19" s="8">
        <f>VLOOKUP(A19,Tabla2[#All],38)</f>
        <v>19</v>
      </c>
      <c r="N19" s="60">
        <v>45</v>
      </c>
      <c r="O19" s="34">
        <f>VLOOKUP(A19,Tabla2[#All],267)</f>
        <v>2016.6666666666667</v>
      </c>
      <c r="P19" s="34">
        <f t="shared" si="0"/>
        <v>6.3333333333332575</v>
      </c>
      <c r="Q19" s="60">
        <v>30</v>
      </c>
      <c r="R19" t="str">
        <f>VLOOKUP(A19,Tabla2[#All],39)</f>
        <v>No cumple</v>
      </c>
      <c r="S19" t="str">
        <f>VLOOKUP(A19,Tabla2[#All],40)</f>
        <v>No cumple</v>
      </c>
      <c r="T19" s="60">
        <v>0</v>
      </c>
      <c r="U19" s="8">
        <f t="shared" si="1"/>
        <v>75</v>
      </c>
      <c r="V19" s="33">
        <v>3</v>
      </c>
    </row>
    <row r="20" spans="1:22" x14ac:dyDescent="0.35">
      <c r="A20" s="36">
        <v>54</v>
      </c>
      <c r="B20" s="28" t="str">
        <f>VLOOKUP(A20,Tabla2[#All],2)</f>
        <v>3-101-803912 S.A</v>
      </c>
      <c r="C20" s="28" t="str">
        <f>VLOOKUP(A20,Tabla2[#All],139)</f>
        <v>Microbús</v>
      </c>
      <c r="D20" s="28" t="str">
        <f>VLOOKUP(A20,Tabla2[#All],155)</f>
        <v>N/A</v>
      </c>
      <c r="E20" s="28" t="str">
        <f>VLOOKUP(A20,Tabla2[#All],171)</f>
        <v>N/A</v>
      </c>
      <c r="F20" s="28" t="str">
        <f>VLOOKUP(A20,Tabla2[#All],187)</f>
        <v>N/A</v>
      </c>
      <c r="G20" s="28" t="str">
        <f>VLOOKUP(A20,Tabla2[#All],203)</f>
        <v>N/A</v>
      </c>
      <c r="H20" s="28" t="str">
        <f>VLOOKUP(A20,Tabla2[#All],8)</f>
        <v>Zona 2-01</v>
      </c>
      <c r="I20" s="64" t="str">
        <f>VLOOKUP(A20,Tabla2[#All],9)</f>
        <v>N/A</v>
      </c>
      <c r="J20" s="64" t="str">
        <f>VLOOKUP(A20,Tabla2[#All],10)</f>
        <v>N/A</v>
      </c>
      <c r="K20" s="64" t="str">
        <f>VLOOKUP(A20,Tabla2[#All],11)</f>
        <v>N/A</v>
      </c>
      <c r="L20" s="64" t="str">
        <f>VLOOKUP(A20,Tabla2[#All],12)</f>
        <v>N/A</v>
      </c>
      <c r="M20" s="36">
        <f>VLOOKUP(A20,Tabla2[#All],38)</f>
        <v>22</v>
      </c>
      <c r="N20" s="36">
        <v>0</v>
      </c>
      <c r="O20" s="36">
        <f>VLOOKUP(A20,Tabla2[#All],267)</f>
        <v>2018</v>
      </c>
      <c r="P20" s="36">
        <f t="shared" si="0"/>
        <v>5</v>
      </c>
      <c r="Q20" s="36"/>
      <c r="R20" s="28" t="str">
        <f>VLOOKUP(A20,Tabla2[#All],39)</f>
        <v>No cumple</v>
      </c>
      <c r="S20" s="28" t="str">
        <f>VLOOKUP(A20,Tabla2[#All],40)</f>
        <v>Cumple</v>
      </c>
      <c r="T20" s="36">
        <v>0</v>
      </c>
      <c r="U20" s="36">
        <f t="shared" si="1"/>
        <v>0</v>
      </c>
      <c r="V20" s="8">
        <v>0</v>
      </c>
    </row>
    <row r="21" spans="1:22" x14ac:dyDescent="0.35">
      <c r="A21" s="8">
        <v>55</v>
      </c>
      <c r="B21" t="str">
        <f>VLOOKUP(A21,Tabla2[#All],2)</f>
        <v>Marco Antonio Guzmán Valverde</v>
      </c>
      <c r="C21" t="str">
        <f>VLOOKUP(A21,Tabla2[#All],139)</f>
        <v>Taxi</v>
      </c>
      <c r="D21" t="str">
        <f>VLOOKUP(A21,Tabla2[#All],155)</f>
        <v>Microbús</v>
      </c>
      <c r="E21" t="str">
        <f>VLOOKUP(A21,Tabla2[#All],171)</f>
        <v>N/A</v>
      </c>
      <c r="F21" t="str">
        <f>VLOOKUP(A21,Tabla2[#All],187)</f>
        <v>N/A</v>
      </c>
      <c r="G21" t="str">
        <f>VLOOKUP(A21,Tabla2[#All],203)</f>
        <v>N/A</v>
      </c>
      <c r="H21" s="28" t="str">
        <f>VLOOKUP(A21,Tabla2[#All],8)</f>
        <v>San José (000000)</v>
      </c>
      <c r="I21" s="63" t="str">
        <f>VLOOKUP(A21,Tabla2[#All],9)</f>
        <v>Zona 1-02</v>
      </c>
      <c r="J21" t="str">
        <f>VLOOKUP(A21,Tabla2[#All],10)</f>
        <v>N/A</v>
      </c>
      <c r="K21" t="str">
        <f>VLOOKUP(A21,Tabla2[#All],11)</f>
        <v>N/A</v>
      </c>
      <c r="L21" t="str">
        <f>VLOOKUP(A21,Tabla2[#All],12)</f>
        <v>N/A</v>
      </c>
      <c r="M21" s="8">
        <f>VLOOKUP(A21,Tabla2[#All],38)</f>
        <v>20</v>
      </c>
      <c r="N21" s="60">
        <v>45</v>
      </c>
      <c r="O21" s="8">
        <f>VLOOKUP(A21,Tabla2[#All],267)</f>
        <v>2016</v>
      </c>
      <c r="P21" s="8">
        <f t="shared" si="0"/>
        <v>7</v>
      </c>
      <c r="Q21" s="60">
        <v>20</v>
      </c>
      <c r="R21" t="str">
        <f>VLOOKUP(A21,Tabla2[#All],39)</f>
        <v>No cumple</v>
      </c>
      <c r="S21" t="str">
        <f>VLOOKUP(A21,Tabla2[#All],40)</f>
        <v>Cumple</v>
      </c>
      <c r="T21" s="60">
        <v>5</v>
      </c>
      <c r="U21" s="8">
        <f t="shared" si="1"/>
        <v>70</v>
      </c>
      <c r="V21" s="8">
        <v>1</v>
      </c>
    </row>
    <row r="22" spans="1:22" x14ac:dyDescent="0.35">
      <c r="A22" s="8">
        <v>56</v>
      </c>
      <c r="B22" t="str">
        <f>VLOOKUP(A22,Tabla2[#All],2)</f>
        <v>Fauricio Gamboa Ibarra</v>
      </c>
      <c r="C22" s="63" t="str">
        <f>VLOOKUP(A22,Tabla2[#All],139)</f>
        <v>Microbús</v>
      </c>
      <c r="D22" s="63" t="str">
        <f>VLOOKUP(A22,Tabla2[#All],155)</f>
        <v>Microbús</v>
      </c>
      <c r="E22" s="63" t="str">
        <f>VLOOKUP(A22,Tabla2[#All],171)</f>
        <v>Microbús</v>
      </c>
      <c r="F22" t="str">
        <f>VLOOKUP(A22,Tabla2[#All],187)</f>
        <v>Taxi</v>
      </c>
      <c r="G22" t="str">
        <f>VLOOKUP(A22,Tabla2[#All],203)</f>
        <v>N/A</v>
      </c>
      <c r="H22" s="28" t="str">
        <f>VLOOKUP(A22,Tabla2[#All],8)</f>
        <v>San José (000000)</v>
      </c>
      <c r="I22" s="63" t="str">
        <f>VLOOKUP(A22,Tabla2[#All],9)</f>
        <v>Zona 1-02</v>
      </c>
      <c r="J22" s="63" t="str">
        <f>VLOOKUP(A22,Tabla2[#All],10)</f>
        <v>Zona 3-01</v>
      </c>
      <c r="K22" s="63" t="str">
        <f>VLOOKUP(A22,Tabla2[#All],11)</f>
        <v>Zona 2-01</v>
      </c>
      <c r="L22" t="str">
        <f>VLOOKUP(A22,Tabla2[#All],12)</f>
        <v>N/A</v>
      </c>
      <c r="M22" s="8">
        <f>VLOOKUP(A22,Tabla2[#All],38)</f>
        <v>20</v>
      </c>
      <c r="N22" s="60">
        <v>45</v>
      </c>
      <c r="O22" s="34">
        <f>VLOOKUP(A22,Tabla2[#All],267)</f>
        <v>2018.6666666666667</v>
      </c>
      <c r="P22" s="34">
        <f t="shared" si="0"/>
        <v>4.3333333333332575</v>
      </c>
      <c r="Q22" s="60">
        <v>30</v>
      </c>
      <c r="R22" t="str">
        <f>VLOOKUP(A22,Tabla2[#All],39)</f>
        <v>No cumple</v>
      </c>
      <c r="S22" t="str">
        <f>VLOOKUP(A22,Tabla2[#All],40)</f>
        <v>Cumple</v>
      </c>
      <c r="T22" s="60">
        <v>5</v>
      </c>
      <c r="U22" s="8">
        <f t="shared" si="1"/>
        <v>80</v>
      </c>
      <c r="V22" s="33">
        <v>3</v>
      </c>
    </row>
    <row r="23" spans="1:22" x14ac:dyDescent="0.35">
      <c r="A23" s="36">
        <v>57</v>
      </c>
      <c r="B23" s="28" t="str">
        <f>VLOOKUP(A23,Tabla2[#All],2)</f>
        <v>Saby Obando Mora</v>
      </c>
      <c r="C23" s="28" t="str">
        <f>VLOOKUP(A23,Tabla2[#All],139)</f>
        <v>Microbús</v>
      </c>
      <c r="D23" s="28" t="str">
        <f>VLOOKUP(A23,Tabla2[#All],155)</f>
        <v>Microbús</v>
      </c>
      <c r="E23" s="28" t="str">
        <f>VLOOKUP(A23,Tabla2[#All],171)</f>
        <v>Taxi</v>
      </c>
      <c r="F23" s="28" t="str">
        <f>VLOOKUP(A23,Tabla2[#All],187)</f>
        <v>N/A</v>
      </c>
      <c r="G23" s="28" t="str">
        <f>VLOOKUP(A23,Tabla2[#All],203)</f>
        <v>N/A</v>
      </c>
      <c r="H23" s="28" t="str">
        <f>VLOOKUP(A23,Tabla2[#All],8)</f>
        <v>San José (000000)</v>
      </c>
      <c r="I23" s="28" t="str">
        <f>VLOOKUP(A23,Tabla2[#All],9)</f>
        <v>Zona 3-01</v>
      </c>
      <c r="J23" s="28" t="str">
        <f>VLOOKUP(A23,Tabla2[#All],10)</f>
        <v>Zona 1-02</v>
      </c>
      <c r="K23" s="28" t="str">
        <f>VLOOKUP(A23,Tabla2[#All],11)</f>
        <v>N/A</v>
      </c>
      <c r="L23" s="28" t="str">
        <f>VLOOKUP(A23,Tabla2[#All],12)</f>
        <v>N/A</v>
      </c>
      <c r="M23" s="36">
        <f>VLOOKUP(A23,Tabla2[#All],38)</f>
        <v>20</v>
      </c>
      <c r="N23" s="36">
        <v>0</v>
      </c>
      <c r="O23" s="36" t="str">
        <f>VLOOKUP(A23,Tabla2[#All],267)</f>
        <v>N/A</v>
      </c>
      <c r="P23" s="36" t="e">
        <f t="shared" si="0"/>
        <v>#VALUE!</v>
      </c>
      <c r="Q23" s="36">
        <v>0</v>
      </c>
      <c r="R23" s="28" t="str">
        <f>VLOOKUP(A23,Tabla2[#All],39)</f>
        <v>No cumple</v>
      </c>
      <c r="S23" s="28" t="str">
        <f>VLOOKUP(A23,Tabla2[#All],40)</f>
        <v>No cumple</v>
      </c>
      <c r="T23" s="36">
        <v>0</v>
      </c>
      <c r="U23" s="36">
        <f t="shared" si="1"/>
        <v>0</v>
      </c>
      <c r="V23" s="8">
        <f>VLOOKUP(A23,Tabla2[#All],268)</f>
        <v>0</v>
      </c>
    </row>
    <row r="24" spans="1:22" x14ac:dyDescent="0.35">
      <c r="A24" s="8">
        <v>58</v>
      </c>
      <c r="B24" t="str">
        <f>VLOOKUP(A24,Tabla2[#All],2)</f>
        <v>Michael Sanchez Flores</v>
      </c>
      <c r="C24" s="63" t="str">
        <f>VLOOKUP(A24,Tabla2[#All],139)</f>
        <v>Microbús</v>
      </c>
      <c r="D24" t="str">
        <f>VLOOKUP(A24,Tabla2[#All],155)</f>
        <v>Taxi</v>
      </c>
      <c r="E24" t="str">
        <f>VLOOKUP(A24,Tabla2[#All],171)</f>
        <v>N/A</v>
      </c>
      <c r="F24" t="str">
        <f>VLOOKUP(A24,Tabla2[#All],187)</f>
        <v>N/A</v>
      </c>
      <c r="G24" t="str">
        <f>VLOOKUP(A24,Tabla2[#All],203)</f>
        <v>N/A</v>
      </c>
      <c r="H24" s="28" t="str">
        <f>VLOOKUP(A24,Tabla2[#All],8)</f>
        <v>San José (000000)</v>
      </c>
      <c r="I24" s="28" t="str">
        <f>VLOOKUP(A24,Tabla2[#All],9)</f>
        <v>Zona 1-02</v>
      </c>
      <c r="J24" s="63" t="str">
        <f>VLOOKUP(A24,Tabla2[#All],10)</f>
        <v>Zona 1-01</v>
      </c>
      <c r="K24" s="28" t="str">
        <f>VLOOKUP(A24,Tabla2[#All],11)</f>
        <v>Zona 1-04</v>
      </c>
      <c r="L24" s="28" t="str">
        <f>VLOOKUP(A24,Tabla2[#All],12)</f>
        <v>Zona 1-05</v>
      </c>
      <c r="M24" s="8">
        <f>VLOOKUP(A24,Tabla2[#All],38)</f>
        <v>9</v>
      </c>
      <c r="N24" s="60">
        <v>45</v>
      </c>
      <c r="O24" s="8">
        <f>VLOOKUP(A24,Tabla2[#All],267)</f>
        <v>2016</v>
      </c>
      <c r="P24" s="8">
        <f t="shared" si="0"/>
        <v>7</v>
      </c>
      <c r="Q24" s="60">
        <v>20</v>
      </c>
      <c r="R24" t="str">
        <f>VLOOKUP(A24,Tabla2[#All],39)</f>
        <v>No cumple</v>
      </c>
      <c r="S24" t="str">
        <f>VLOOKUP(A24,Tabla2[#All],40)</f>
        <v>No cumple</v>
      </c>
      <c r="T24" s="60">
        <v>0</v>
      </c>
      <c r="U24" s="8">
        <f t="shared" si="1"/>
        <v>65</v>
      </c>
      <c r="V24" s="8">
        <v>1</v>
      </c>
    </row>
    <row r="25" spans="1:22" x14ac:dyDescent="0.35">
      <c r="A25" s="8">
        <v>60</v>
      </c>
      <c r="B25" t="str">
        <f>VLOOKUP(A25,Tabla2[#All],2)</f>
        <v>TRANSPORTES EL CALIFA DE MORAVIA S.A</v>
      </c>
      <c r="C25" t="str">
        <f>VLOOKUP(A25,Tabla2[#All],139)</f>
        <v>Taxi</v>
      </c>
      <c r="D25" s="63" t="str">
        <f>VLOOKUP(A25,Tabla2[#All],155)</f>
        <v>Microbús</v>
      </c>
      <c r="E25" t="str">
        <f>VLOOKUP(A25,Tabla2[#All],171)</f>
        <v>N/A</v>
      </c>
      <c r="F25" t="str">
        <f>VLOOKUP(A25,Tabla2[#All],187)</f>
        <v>N/A</v>
      </c>
      <c r="G25" t="str">
        <f>VLOOKUP(A25,Tabla2[#All],203)</f>
        <v>N/A</v>
      </c>
      <c r="H25" s="28" t="str">
        <f>VLOOKUP(A25,Tabla2[#All],8)</f>
        <v>San José (000000)</v>
      </c>
      <c r="I25" s="63" t="str">
        <f>VLOOKUP(A25,Tabla2[#All],9)</f>
        <v>Zona 1-05</v>
      </c>
      <c r="J25" t="str">
        <f>VLOOKUP(A25,Tabla2[#All],10)</f>
        <v>N/A</v>
      </c>
      <c r="K25" t="str">
        <f>VLOOKUP(A25,Tabla2[#All],11)</f>
        <v>N/A</v>
      </c>
      <c r="L25" t="str">
        <f>VLOOKUP(A25,Tabla2[#All],12)</f>
        <v>N/A</v>
      </c>
      <c r="M25" s="8">
        <f>VLOOKUP(A25,Tabla2[#All],38)</f>
        <v>18</v>
      </c>
      <c r="N25" s="60">
        <v>45</v>
      </c>
      <c r="O25" s="8">
        <f>VLOOKUP(A25,Tabla2[#All],267)</f>
        <v>2017</v>
      </c>
      <c r="P25" s="8">
        <f t="shared" si="0"/>
        <v>6</v>
      </c>
      <c r="Q25" s="60">
        <v>30</v>
      </c>
      <c r="R25" t="str">
        <f>VLOOKUP(A25,Tabla2[#All],39)</f>
        <v>No cumple</v>
      </c>
      <c r="S25" t="str">
        <f>VLOOKUP(A25,Tabla2[#All],40)</f>
        <v>Cumple</v>
      </c>
      <c r="T25" s="60">
        <v>5</v>
      </c>
      <c r="U25" s="8">
        <f t="shared" si="1"/>
        <v>80</v>
      </c>
      <c r="V25" s="8">
        <v>1</v>
      </c>
    </row>
    <row r="26" spans="1:22" x14ac:dyDescent="0.35">
      <c r="A26" s="36">
        <v>62</v>
      </c>
      <c r="B26" s="28" t="str">
        <f>VLOOKUP(A26,Tabla2[#All],2)</f>
        <v>GUISELLE CHAVARRIA CERDA</v>
      </c>
      <c r="C26" s="28" t="str">
        <f>VLOOKUP(A26,Tabla2[#All],139)</f>
        <v>Microbús</v>
      </c>
      <c r="D26" s="28" t="str">
        <f>VLOOKUP(A26,Tabla2[#All],155)</f>
        <v>N/A</v>
      </c>
      <c r="E26" s="28" t="str">
        <f>VLOOKUP(A26,Tabla2[#All],171)</f>
        <v>N/A</v>
      </c>
      <c r="F26" s="28" t="str">
        <f>VLOOKUP(A26,Tabla2[#All],187)</f>
        <v>N/A</v>
      </c>
      <c r="G26" s="28" t="str">
        <f>VLOOKUP(A26,Tabla2[#All],203)</f>
        <v>N/A</v>
      </c>
      <c r="H26" s="28" t="str">
        <f>VLOOKUP(A26,Tabla2[#All],8)</f>
        <v>Zona 1-01</v>
      </c>
      <c r="I26" s="28" t="str">
        <f>VLOOKUP(A26,Tabla2[#All],9)</f>
        <v>Zona 1-02</v>
      </c>
      <c r="J26" s="28" t="str">
        <f>VLOOKUP(A26,Tabla2[#All],10)</f>
        <v>Zona 1-03</v>
      </c>
      <c r="K26" s="28" t="str">
        <f>VLOOKUP(A26,Tabla2[#All],11)</f>
        <v>Zona 1-04</v>
      </c>
      <c r="L26" s="28" t="str">
        <f>VLOOKUP(A26,Tabla2[#All],12)</f>
        <v>Zona 1-05</v>
      </c>
      <c r="M26" s="36">
        <f>VLOOKUP(A26,Tabla2[#All],38)</f>
        <v>13</v>
      </c>
      <c r="N26" s="36"/>
      <c r="O26" s="36">
        <f>VLOOKUP(A26,Tabla2[#All],267)</f>
        <v>2014</v>
      </c>
      <c r="P26" s="36">
        <f t="shared" si="0"/>
        <v>9</v>
      </c>
      <c r="Q26" s="36">
        <v>0</v>
      </c>
      <c r="R26" s="28" t="str">
        <f>VLOOKUP(A26,Tabla2[#All],39)</f>
        <v>No cumple</v>
      </c>
      <c r="S26" s="28" t="str">
        <f>VLOOKUP(A26,Tabla2[#All],40)</f>
        <v>No cumple</v>
      </c>
      <c r="T26" s="36">
        <v>0</v>
      </c>
      <c r="U26" s="36">
        <f t="shared" si="1"/>
        <v>0</v>
      </c>
      <c r="V26" s="8">
        <v>0</v>
      </c>
    </row>
    <row r="27" spans="1:22" x14ac:dyDescent="0.35">
      <c r="A27" s="8">
        <v>64</v>
      </c>
      <c r="B27" t="str">
        <f>VLOOKUP(A27,Tabla2[#All],2)</f>
        <v>Herbert Benedicts Aguilar</v>
      </c>
      <c r="C27" t="str">
        <f>VLOOKUP(A27,Tabla2[#All],139)</f>
        <v>Taxi</v>
      </c>
      <c r="D27" s="63" t="str">
        <f>VLOOKUP(A27,Tabla2[#All],155)</f>
        <v>Microbús</v>
      </c>
      <c r="E27" s="28" t="str">
        <f>VLOOKUP(A27,Tabla2[#All],171)</f>
        <v>Microbús</v>
      </c>
      <c r="F27" t="str">
        <f>VLOOKUP(A27,Tabla2[#All],187)</f>
        <v>N/A</v>
      </c>
      <c r="G27" t="str">
        <f>VLOOKUP(A27,Tabla2[#All],203)</f>
        <v>N/A</v>
      </c>
      <c r="H27" s="28" t="str">
        <f>VLOOKUP(A27,Tabla2[#All],8)</f>
        <v>San José (000000)</v>
      </c>
      <c r="I27" s="28" t="str">
        <f>VLOOKUP(A27,Tabla2[#All],9)</f>
        <v>Zona 1-05</v>
      </c>
      <c r="J27" s="63" t="str">
        <f>VLOOKUP(A27,Tabla2[#All],10)</f>
        <v>Zona 1-02</v>
      </c>
      <c r="K27" s="28" t="str">
        <f>VLOOKUP(A27,Tabla2[#All],11)</f>
        <v>N/A</v>
      </c>
      <c r="L27" s="28" t="str">
        <f>VLOOKUP(A27,Tabla2[#All],12)</f>
        <v>N/A</v>
      </c>
      <c r="M27" s="8">
        <f>VLOOKUP(A27,Tabla2[#All],38)</f>
        <v>15</v>
      </c>
      <c r="N27" s="60">
        <v>45</v>
      </c>
      <c r="O27" s="34">
        <f>VLOOKUP(A27,Tabla2[#All],267)</f>
        <v>2016.5</v>
      </c>
      <c r="P27" s="34">
        <f t="shared" si="0"/>
        <v>6.5</v>
      </c>
      <c r="Q27" s="60">
        <v>20</v>
      </c>
      <c r="R27" t="str">
        <f>VLOOKUP(A27,Tabla2[#All],39)</f>
        <v>No cumple</v>
      </c>
      <c r="S27" t="str">
        <f>VLOOKUP(A27,Tabla2[#All],40)</f>
        <v>Cumple</v>
      </c>
      <c r="T27" s="60">
        <v>5</v>
      </c>
      <c r="U27" s="8">
        <f t="shared" si="1"/>
        <v>70</v>
      </c>
      <c r="V27" s="25">
        <v>1</v>
      </c>
    </row>
    <row r="28" spans="1:22" x14ac:dyDescent="0.35">
      <c r="A28" s="8">
        <v>66</v>
      </c>
      <c r="B28" t="str">
        <f>VLOOKUP(A28,Tabla2[#All],2)</f>
        <v xml:space="preserve">Karen Cambronero Hernández </v>
      </c>
      <c r="C28" s="63" t="str">
        <f>VLOOKUP(A28,Tabla2[#All],139)</f>
        <v>Microbús</v>
      </c>
      <c r="D28" t="str">
        <f>VLOOKUP(A28,Tabla2[#All],155)</f>
        <v>N/A</v>
      </c>
      <c r="E28" t="str">
        <f>VLOOKUP(A28,Tabla2[#All],171)</f>
        <v>N/A</v>
      </c>
      <c r="F28" t="str">
        <f>VLOOKUP(A28,Tabla2[#All],187)</f>
        <v>N/A</v>
      </c>
      <c r="G28" t="str">
        <f>VLOOKUP(A28,Tabla2[#All],203)</f>
        <v>N/A</v>
      </c>
      <c r="H28" s="63" t="str">
        <f>VLOOKUP(A28,Tabla2[#All],8)</f>
        <v>Zona 1-01</v>
      </c>
      <c r="I28" s="28" t="str">
        <f>VLOOKUP(A28,Tabla2[#All],9)</f>
        <v>Zona 1-02</v>
      </c>
      <c r="J28" s="28" t="str">
        <f>VLOOKUP(A28,Tabla2[#All],10)</f>
        <v>Zona 1-03</v>
      </c>
      <c r="K28" s="28" t="str">
        <f>VLOOKUP(A28,Tabla2[#All],11)</f>
        <v>Zona 1-04</v>
      </c>
      <c r="L28" s="28" t="str">
        <f>VLOOKUP(A28,Tabla2[#All],12)</f>
        <v>Zona 1-05</v>
      </c>
      <c r="M28" s="8">
        <f>VLOOKUP(A28,Tabla2[#All],38)</f>
        <v>10</v>
      </c>
      <c r="N28" s="60">
        <v>45</v>
      </c>
      <c r="O28" s="8">
        <f>VLOOKUP(A28,Tabla2[#All],267)</f>
        <v>2023</v>
      </c>
      <c r="P28" s="8">
        <f t="shared" si="0"/>
        <v>0</v>
      </c>
      <c r="Q28" s="60">
        <v>45</v>
      </c>
      <c r="R28" t="str">
        <f>VLOOKUP(A28,Tabla2[#All],39)</f>
        <v>No cumple</v>
      </c>
      <c r="S28" t="str">
        <f>VLOOKUP(A28,Tabla2[#All],40)</f>
        <v>No cumple</v>
      </c>
      <c r="T28" s="60">
        <v>0</v>
      </c>
      <c r="U28" s="8">
        <f t="shared" si="1"/>
        <v>90</v>
      </c>
      <c r="V28" s="8">
        <f>VLOOKUP(A28,Tabla2[#All],268)</f>
        <v>1</v>
      </c>
    </row>
    <row r="29" spans="1:22" x14ac:dyDescent="0.35">
      <c r="A29" s="8">
        <v>67</v>
      </c>
      <c r="B29" t="str">
        <f>VLOOKUP(A29,Tabla2[#All],2)</f>
        <v>Leonardo Araya Alvarado</v>
      </c>
      <c r="C29" t="str">
        <f>VLOOKUP(A29,Tabla2[#All],139)</f>
        <v>Taxi</v>
      </c>
      <c r="D29" s="63" t="str">
        <f>VLOOKUP(A29,Tabla2[#All],155)</f>
        <v>Microbús</v>
      </c>
      <c r="E29" s="63" t="str">
        <f>VLOOKUP(A29,Tabla2[#All],171)</f>
        <v>Microbús</v>
      </c>
      <c r="F29" t="str">
        <f>VLOOKUP(A29,Tabla2[#All],187)</f>
        <v>N/A</v>
      </c>
      <c r="G29" t="str">
        <f>VLOOKUP(A29,Tabla2[#All],203)</f>
        <v>N/A</v>
      </c>
      <c r="H29" s="28" t="str">
        <f>VLOOKUP(A29,Tabla2[#All],8)</f>
        <v>San José (000000)</v>
      </c>
      <c r="I29" s="63" t="str">
        <f>VLOOKUP(A29,Tabla2[#All],9)</f>
        <v>Zona 1-02</v>
      </c>
      <c r="J29" s="63" t="str">
        <f>VLOOKUP(A29,Tabla2[#All],10)</f>
        <v>Zona 1-01</v>
      </c>
      <c r="K29" s="28" t="str">
        <f>VLOOKUP(A29,Tabla2[#All],11)</f>
        <v>Zona 1-05</v>
      </c>
      <c r="L29" s="28" t="str">
        <f>VLOOKUP(A29,Tabla2[#All],12)</f>
        <v>Zona 1-04</v>
      </c>
      <c r="M29" s="8">
        <f>VLOOKUP(A29,Tabla2[#All],38)</f>
        <v>15</v>
      </c>
      <c r="N29" s="60">
        <v>45</v>
      </c>
      <c r="O29" s="34">
        <f>VLOOKUP(A29,Tabla2[#All],267)</f>
        <v>2013.5</v>
      </c>
      <c r="P29" s="34">
        <f t="shared" si="0"/>
        <v>9.5</v>
      </c>
      <c r="Q29" s="60">
        <v>20</v>
      </c>
      <c r="R29" t="str">
        <f>VLOOKUP(A29,Tabla2[#All],39)</f>
        <v>No cumple</v>
      </c>
      <c r="S29" t="str">
        <f>VLOOKUP(A29,Tabla2[#All],40)</f>
        <v>Cumple</v>
      </c>
      <c r="T29" s="60">
        <v>5</v>
      </c>
      <c r="U29" s="8">
        <f t="shared" si="1"/>
        <v>70</v>
      </c>
      <c r="V29" s="8">
        <v>2</v>
      </c>
    </row>
    <row r="30" spans="1:22" x14ac:dyDescent="0.35">
      <c r="A30" s="8">
        <v>69</v>
      </c>
      <c r="B30" t="str">
        <f>VLOOKUP(A30,Tabla2[#All],2)</f>
        <v>Kattia Rocío Pérez Madrigal</v>
      </c>
      <c r="C30" s="63" t="str">
        <f>VLOOKUP(A30,Tabla2[#All],139)</f>
        <v>Microbús</v>
      </c>
      <c r="D30" s="63" t="str">
        <f>VLOOKUP(A30,Tabla2[#All],155)</f>
        <v>Microbús</v>
      </c>
      <c r="E30" t="str">
        <f>VLOOKUP(A30,Tabla2[#All],171)</f>
        <v>N/A</v>
      </c>
      <c r="F30" t="str">
        <f>VLOOKUP(A30,Tabla2[#All],187)</f>
        <v>N/A</v>
      </c>
      <c r="G30" t="str">
        <f>VLOOKUP(A30,Tabla2[#All],203)</f>
        <v>N/A</v>
      </c>
      <c r="H30" s="63" t="str">
        <f>VLOOKUP(A30,Tabla2[#All],8)</f>
        <v>Zona 2-01</v>
      </c>
      <c r="I30" s="63" t="str">
        <f>VLOOKUP(A30,Tabla2[#All],9)</f>
        <v>Zona 1-03</v>
      </c>
      <c r="J30" t="str">
        <f>VLOOKUP(A30,Tabla2[#All],10)</f>
        <v>N/A</v>
      </c>
      <c r="K30" t="str">
        <f>VLOOKUP(A30,Tabla2[#All],11)</f>
        <v>N/A</v>
      </c>
      <c r="L30" t="str">
        <f>VLOOKUP(A30,Tabla2[#All],12)</f>
        <v>N/A</v>
      </c>
      <c r="M30" s="8">
        <f>VLOOKUP(A30,Tabla2[#All],38)</f>
        <v>10</v>
      </c>
      <c r="N30" s="60">
        <v>45</v>
      </c>
      <c r="O30" s="8">
        <f>VLOOKUP(A30,Tabla2[#All],267)</f>
        <v>2017</v>
      </c>
      <c r="P30" s="8">
        <f t="shared" si="0"/>
        <v>6</v>
      </c>
      <c r="Q30" s="60">
        <v>30</v>
      </c>
      <c r="R30" t="str">
        <f>VLOOKUP(A30,Tabla2[#All],39)</f>
        <v>No cumple</v>
      </c>
      <c r="S30" t="str">
        <f>VLOOKUP(A30,Tabla2[#All],40)</f>
        <v>No cumple</v>
      </c>
      <c r="T30" s="60">
        <v>0</v>
      </c>
      <c r="U30" s="8">
        <f t="shared" si="1"/>
        <v>75</v>
      </c>
      <c r="V30" s="33">
        <f>VLOOKUP(A30,Tabla2[#All],268)</f>
        <v>2</v>
      </c>
    </row>
    <row r="31" spans="1:22" x14ac:dyDescent="0.35">
      <c r="A31" s="8">
        <v>70</v>
      </c>
      <c r="B31" t="str">
        <f>VLOOKUP(A31,Tabla2[#All],2)</f>
        <v>Adonay de la Trinidad Jiménez Ramírez</v>
      </c>
      <c r="C31" t="str">
        <f>VLOOKUP(A31,Tabla2[#All],139)</f>
        <v>Taxi</v>
      </c>
      <c r="D31" s="63" t="str">
        <f>VLOOKUP(A31,Tabla2[#All],155)</f>
        <v>Microbús</v>
      </c>
      <c r="E31" s="63" t="str">
        <f>VLOOKUP(A31,Tabla2[#All],171)</f>
        <v>Microbús</v>
      </c>
      <c r="F31" t="str">
        <f>VLOOKUP(A31,Tabla2[#All],187)</f>
        <v>N/A</v>
      </c>
      <c r="G31" t="str">
        <f>VLOOKUP(A31,Tabla2[#All],203)</f>
        <v>N/A</v>
      </c>
      <c r="H31" s="28" t="str">
        <f>VLOOKUP(A31,Tabla2[#All],8)</f>
        <v>San José (000000)</v>
      </c>
      <c r="I31" s="63" t="str">
        <f>VLOOKUP(A31,Tabla2[#All],9)</f>
        <v>Zona 1-03</v>
      </c>
      <c r="J31" s="63" t="str">
        <f>VLOOKUP(A31,Tabla2[#All],10)</f>
        <v>Zona 1-04</v>
      </c>
      <c r="K31" t="str">
        <f>VLOOKUP(A31,Tabla2[#All],11)</f>
        <v>N/A</v>
      </c>
      <c r="L31" t="str">
        <f>VLOOKUP(A31,Tabla2[#All],12)</f>
        <v>N/A</v>
      </c>
      <c r="M31" s="8">
        <f>VLOOKUP(A31,Tabla2[#All],38)</f>
        <v>10</v>
      </c>
      <c r="N31" s="60">
        <v>45</v>
      </c>
      <c r="O31" s="8">
        <f>VLOOKUP(A31,Tabla2[#All],267)</f>
        <v>2017</v>
      </c>
      <c r="P31" s="8">
        <f t="shared" si="0"/>
        <v>6</v>
      </c>
      <c r="Q31" s="60">
        <v>30</v>
      </c>
      <c r="R31" t="str">
        <f>VLOOKUP(A31,Tabla2[#All],39)</f>
        <v>No cumple</v>
      </c>
      <c r="S31" t="str">
        <f>VLOOKUP(A31,Tabla2[#All],40)</f>
        <v>Cumple</v>
      </c>
      <c r="T31" s="60">
        <v>5</v>
      </c>
      <c r="U31" s="8">
        <f t="shared" si="1"/>
        <v>80</v>
      </c>
      <c r="V31" s="33">
        <v>2</v>
      </c>
    </row>
    <row r="32" spans="1:22" x14ac:dyDescent="0.35">
      <c r="A32" s="8">
        <v>72</v>
      </c>
      <c r="B32" t="str">
        <f>VLOOKUP(A32,Tabla2[#All],2)</f>
        <v>José David Gamboa Jiménez</v>
      </c>
      <c r="C32" s="63" t="str">
        <f>VLOOKUP(A32,Tabla2[#All],139)</f>
        <v>Microbús</v>
      </c>
      <c r="D32" s="63" t="str">
        <f>VLOOKUP(A32,Tabla2[#All],155)</f>
        <v>Microbús</v>
      </c>
      <c r="E32" t="str">
        <f>VLOOKUP(A32,Tabla2[#All],171)</f>
        <v>N/A</v>
      </c>
      <c r="F32" t="str">
        <f>VLOOKUP(A32,Tabla2[#All],187)</f>
        <v>N/A</v>
      </c>
      <c r="G32">
        <f>VLOOKUP(A32,Tabla2[#All],203)</f>
        <v>0</v>
      </c>
      <c r="H32" s="63" t="str">
        <f>VLOOKUP(A32,Tabla2[#All],8)</f>
        <v>Zona 1-03</v>
      </c>
      <c r="I32" s="63" t="str">
        <f>VLOOKUP(A32,Tabla2[#All],9)</f>
        <v>Zona 1-04</v>
      </c>
      <c r="J32" s="28" t="str">
        <f>VLOOKUP(A32,Tabla2[#All],10)</f>
        <v>Zona 2-01</v>
      </c>
      <c r="K32" s="28" t="str">
        <f>VLOOKUP(A32,Tabla2[#All],11)</f>
        <v>Zona 2-03</v>
      </c>
      <c r="L32" s="28" t="str">
        <f>VLOOKUP(A32,Tabla2[#All],12)</f>
        <v>N/A</v>
      </c>
      <c r="M32" s="8">
        <f>VLOOKUP(A32,Tabla2[#All],38)</f>
        <v>11</v>
      </c>
      <c r="N32" s="60">
        <v>45</v>
      </c>
      <c r="O32" s="8">
        <f>VLOOKUP(A32,Tabla2[#All],267)</f>
        <v>2017</v>
      </c>
      <c r="P32" s="8">
        <f t="shared" si="0"/>
        <v>6</v>
      </c>
      <c r="Q32" s="60">
        <v>30</v>
      </c>
      <c r="R32" t="str">
        <f>VLOOKUP(A32,Tabla2[#All],39)</f>
        <v>No cumple</v>
      </c>
      <c r="S32" t="str">
        <f>VLOOKUP(A32,Tabla2[#All],40)</f>
        <v>Cumple</v>
      </c>
      <c r="T32" s="60">
        <v>5</v>
      </c>
      <c r="U32" s="8">
        <f t="shared" si="1"/>
        <v>80</v>
      </c>
      <c r="V32" s="33">
        <f>VLOOKUP(A32,Tabla2[#All],268)</f>
        <v>2</v>
      </c>
    </row>
    <row r="33" spans="1:22" x14ac:dyDescent="0.35">
      <c r="A33" s="8">
        <v>73</v>
      </c>
      <c r="B33" t="str">
        <f>VLOOKUP(A33,Tabla2[#All],2)</f>
        <v>Henry Guadamuz Venegas</v>
      </c>
      <c r="C33" t="str">
        <f>VLOOKUP(A33,Tabla2[#All],139)</f>
        <v>Taxi</v>
      </c>
      <c r="D33" s="63" t="str">
        <f>VLOOKUP(A33,Tabla2[#All],155)</f>
        <v>Microbús</v>
      </c>
      <c r="E33" s="63" t="str">
        <f>VLOOKUP(A33,Tabla2[#All],171)</f>
        <v>Microbús</v>
      </c>
      <c r="F33" s="63" t="str">
        <f>VLOOKUP(A33,Tabla2[#All],187)</f>
        <v>Microbús</v>
      </c>
      <c r="G33">
        <f>VLOOKUP(A33,Tabla2[#All],203)</f>
        <v>0</v>
      </c>
      <c r="H33" s="28" t="str">
        <f>VLOOKUP(A33,Tabla2[#All],8)</f>
        <v>San José (000000)</v>
      </c>
      <c r="I33" s="63" t="str">
        <f>VLOOKUP(A33,Tabla2[#All],9)</f>
        <v>Zona 3-01</v>
      </c>
      <c r="J33" s="63" t="str">
        <f>VLOOKUP(A33,Tabla2[#All],10)</f>
        <v>Zona 1-02</v>
      </c>
      <c r="K33" s="63" t="str">
        <f>VLOOKUP(A33,Tabla2[#All],11)</f>
        <v>Zona 2-02</v>
      </c>
      <c r="L33" t="str">
        <f>VLOOKUP(A33,Tabla2[#All],12)</f>
        <v>N/A</v>
      </c>
      <c r="M33" s="8">
        <f>VLOOKUP(A33,Tabla2[#All],38)</f>
        <v>13</v>
      </c>
      <c r="N33" s="60">
        <v>45</v>
      </c>
      <c r="O33" s="34">
        <f>VLOOKUP(A33,Tabla2[#All],267)</f>
        <v>2018.6666666666667</v>
      </c>
      <c r="P33" s="34">
        <f t="shared" si="0"/>
        <v>4.3333333333332575</v>
      </c>
      <c r="Q33" s="60">
        <v>30</v>
      </c>
      <c r="R33" t="str">
        <f>VLOOKUP(A33,Tabla2[#All],39)</f>
        <v>No cumple</v>
      </c>
      <c r="S33" t="str">
        <f>VLOOKUP(A33,Tabla2[#All],40)</f>
        <v>No cumple</v>
      </c>
      <c r="T33" s="60">
        <v>0</v>
      </c>
      <c r="U33" s="8">
        <f t="shared" si="1"/>
        <v>75</v>
      </c>
      <c r="V33" s="33">
        <v>3</v>
      </c>
    </row>
    <row r="34" spans="1:22" x14ac:dyDescent="0.35">
      <c r="A34" s="8">
        <v>74</v>
      </c>
      <c r="B34" t="str">
        <f>VLOOKUP(A34,Tabla2[#All],2)</f>
        <v>Alonso Alanis Acevedo</v>
      </c>
      <c r="C34" s="63" t="str">
        <f>VLOOKUP(A34,Tabla2[#All],139)</f>
        <v>Microbús</v>
      </c>
      <c r="D34" s="63" t="str">
        <f>VLOOKUP(A34,Tabla2[#All],155)</f>
        <v>Microbús</v>
      </c>
      <c r="E34" s="63" t="str">
        <f>VLOOKUP(A34,Tabla2[#All],171)</f>
        <v>Microbús</v>
      </c>
      <c r="F34" s="28" t="str">
        <f>VLOOKUP(A34,Tabla2[#All],187)</f>
        <v>Microbús</v>
      </c>
      <c r="G34">
        <f>VLOOKUP(A34,Tabla2[#All],203)</f>
        <v>0</v>
      </c>
      <c r="H34" s="63" t="str">
        <f>VLOOKUP(A34,Tabla2[#All],8)</f>
        <v>Zona 1-02</v>
      </c>
      <c r="I34" s="63" t="str">
        <f>VLOOKUP(A34,Tabla2[#All],9)</f>
        <v>Zona 1-02</v>
      </c>
      <c r="J34" s="63" t="str">
        <f>VLOOKUP(A34,Tabla2[#All],10)</f>
        <v>Zona 3-01</v>
      </c>
      <c r="K34" s="28" t="str">
        <f>VLOOKUP(A34,Tabla2[#All],11)</f>
        <v>Zona 1-05</v>
      </c>
      <c r="L34" t="str">
        <f>VLOOKUP(A34,Tabla2[#All],12)</f>
        <v>N/A</v>
      </c>
      <c r="M34" s="8">
        <f>VLOOKUP(A34,Tabla2[#All],38)</f>
        <v>20</v>
      </c>
      <c r="N34" s="60">
        <v>45</v>
      </c>
      <c r="O34" s="34">
        <f>VLOOKUP(A34,Tabla2[#All],267)</f>
        <v>2013.5</v>
      </c>
      <c r="P34" s="34">
        <f t="shared" si="0"/>
        <v>9.5</v>
      </c>
      <c r="Q34" s="60">
        <v>20</v>
      </c>
      <c r="R34" t="str">
        <f>VLOOKUP(A34,Tabla2[#All],39)</f>
        <v>No cumple</v>
      </c>
      <c r="S34" t="str">
        <f>VLOOKUP(A34,Tabla2[#All],40)</f>
        <v>Cumple</v>
      </c>
      <c r="T34" s="60">
        <v>5</v>
      </c>
      <c r="U34" s="8">
        <f t="shared" si="1"/>
        <v>70</v>
      </c>
      <c r="V34" s="25">
        <v>3</v>
      </c>
    </row>
    <row r="35" spans="1:22" x14ac:dyDescent="0.35">
      <c r="A35" s="36">
        <v>76</v>
      </c>
      <c r="B35" s="28" t="str">
        <f>VLOOKUP(A35,Tabla2[#All],2)</f>
        <v>Michael Antonio Ramírez Calvo</v>
      </c>
      <c r="C35" s="28" t="str">
        <f>VLOOKUP(A35,Tabla2[#All],139)</f>
        <v>Taxi</v>
      </c>
      <c r="D35" s="28" t="str">
        <f>VLOOKUP(A35,Tabla2[#All],155)</f>
        <v>Microbús</v>
      </c>
      <c r="E35" s="28" t="str">
        <f>VLOOKUP(A35,Tabla2[#All],171)</f>
        <v>N/A</v>
      </c>
      <c r="F35" s="28" t="str">
        <f>VLOOKUP(A35,Tabla2[#All],187)</f>
        <v>N/A</v>
      </c>
      <c r="G35" s="28">
        <f>VLOOKUP(A35,Tabla2[#All],203)</f>
        <v>0</v>
      </c>
      <c r="H35" s="28" t="str">
        <f>VLOOKUP(A35,Tabla2[#All],8)</f>
        <v>San José (000000)</v>
      </c>
      <c r="I35" s="28" t="str">
        <f>VLOOKUP(A35,Tabla2[#All],9)</f>
        <v>No</v>
      </c>
      <c r="J35" s="28" t="str">
        <f>VLOOKUP(A35,Tabla2[#All],10)</f>
        <v>N/A</v>
      </c>
      <c r="K35" s="28" t="str">
        <f>VLOOKUP(A35,Tabla2[#All],11)</f>
        <v>N/A</v>
      </c>
      <c r="L35" s="28" t="str">
        <f>VLOOKUP(A35,Tabla2[#All],12)</f>
        <v>N/A</v>
      </c>
      <c r="M35" s="36">
        <f>VLOOKUP(A35,Tabla2[#All],38)</f>
        <v>20</v>
      </c>
      <c r="N35" s="36">
        <v>0</v>
      </c>
      <c r="O35" s="36">
        <f>VLOOKUP(A35,Tabla2[#All],267)</f>
        <v>2013</v>
      </c>
      <c r="P35" s="36">
        <f t="shared" si="0"/>
        <v>10</v>
      </c>
      <c r="Q35" s="36">
        <v>0</v>
      </c>
      <c r="R35" s="28" t="str">
        <f>VLOOKUP(A35,Tabla2[#All],39)</f>
        <v>No cumple</v>
      </c>
      <c r="S35" s="28" t="str">
        <f>VLOOKUP(A35,Tabla2[#All],40)</f>
        <v>No cumple</v>
      </c>
      <c r="T35" s="36">
        <v>0</v>
      </c>
      <c r="U35" s="36">
        <f t="shared" si="1"/>
        <v>0</v>
      </c>
      <c r="V35" s="8">
        <v>0</v>
      </c>
    </row>
    <row r="36" spans="1:22" x14ac:dyDescent="0.35">
      <c r="A36" s="36">
        <v>77</v>
      </c>
      <c r="B36" s="28" t="str">
        <f>VLOOKUP(A36,Tabla2[#All],2)</f>
        <v>Monserrath Grossi Solano</v>
      </c>
      <c r="C36" s="28" t="str">
        <f>VLOOKUP(A36,Tabla2[#All],139)</f>
        <v>Microbús</v>
      </c>
      <c r="D36" s="28" t="str">
        <f>VLOOKUP(A36,Tabla2[#All],155)</f>
        <v>N/A</v>
      </c>
      <c r="E36" s="28" t="str">
        <f>VLOOKUP(A36,Tabla2[#All],171)</f>
        <v>N/A</v>
      </c>
      <c r="F36" s="28" t="str">
        <f>VLOOKUP(A36,Tabla2[#All],187)</f>
        <v>N/A</v>
      </c>
      <c r="G36" s="28">
        <f>VLOOKUP(A36,Tabla2[#All],203)</f>
        <v>0</v>
      </c>
      <c r="H36" s="28" t="str">
        <f>VLOOKUP(A36,Tabla2[#All],8)</f>
        <v>Zona 1-04</v>
      </c>
      <c r="I36" s="28" t="str">
        <f>VLOOKUP(A36,Tabla2[#All],9)</f>
        <v>N/A</v>
      </c>
      <c r="J36" s="28" t="str">
        <f>VLOOKUP(A36,Tabla2[#All],10)</f>
        <v>N/A</v>
      </c>
      <c r="K36" s="28" t="str">
        <f>VLOOKUP(A36,Tabla2[#All],11)</f>
        <v>N/A</v>
      </c>
      <c r="L36" s="28" t="str">
        <f>VLOOKUP(A36,Tabla2[#All],12)</f>
        <v>N/A</v>
      </c>
      <c r="M36" s="36">
        <f>VLOOKUP(A36,Tabla2[#All],38)</f>
        <v>10</v>
      </c>
      <c r="N36" s="36">
        <v>0</v>
      </c>
      <c r="O36" s="36">
        <f>VLOOKUP(A36,Tabla2[#All],267)</f>
        <v>2009</v>
      </c>
      <c r="P36" s="36">
        <f t="shared" si="0"/>
        <v>14</v>
      </c>
      <c r="Q36" s="36">
        <v>0</v>
      </c>
      <c r="R36" s="28" t="str">
        <f>VLOOKUP(A36,Tabla2[#All],39)</f>
        <v>No cumple</v>
      </c>
      <c r="S36" s="28" t="str">
        <f>VLOOKUP(A36,Tabla2[#All],40)</f>
        <v>No cumple</v>
      </c>
      <c r="T36" s="36">
        <v>0</v>
      </c>
      <c r="U36" s="36">
        <f t="shared" si="1"/>
        <v>0</v>
      </c>
      <c r="V36" s="8">
        <v>0</v>
      </c>
    </row>
    <row r="37" spans="1:22" x14ac:dyDescent="0.35">
      <c r="A37" s="8">
        <v>79</v>
      </c>
      <c r="B37" t="str">
        <f>VLOOKUP(A37,Tabla2[#All],2)</f>
        <v>Compañia Transportes Guaria &amp; Asociado S.A</v>
      </c>
      <c r="C37" s="63" t="str">
        <f>VLOOKUP(A37,Tabla2[#All],139)</f>
        <v>Microbús</v>
      </c>
      <c r="D37" t="str">
        <f>VLOOKUP(A37,Tabla2[#All],155)</f>
        <v>N/A</v>
      </c>
      <c r="E37" t="str">
        <f>VLOOKUP(A37,Tabla2[#All],171)</f>
        <v>N/A</v>
      </c>
      <c r="F37" t="str">
        <f>VLOOKUP(A37,Tabla2[#All],187)</f>
        <v>N/A</v>
      </c>
      <c r="G37">
        <f>VLOOKUP(A37,Tabla2[#All],203)</f>
        <v>0</v>
      </c>
      <c r="H37" s="63" t="str">
        <f>VLOOKUP(A37,Tabla2[#All],8)</f>
        <v>Zona 1-05</v>
      </c>
      <c r="I37" s="28" t="str">
        <f>VLOOKUP(A37,Tabla2[#All],9)</f>
        <v>Zona 1-02</v>
      </c>
      <c r="J37" t="str">
        <f>VLOOKUP(A37,Tabla2[#All],10)</f>
        <v>N/A</v>
      </c>
      <c r="K37" t="str">
        <f>VLOOKUP(A37,Tabla2[#All],11)</f>
        <v>N/A</v>
      </c>
      <c r="L37" t="str">
        <f>VLOOKUP(A37,Tabla2[#All],12)</f>
        <v>N/A</v>
      </c>
      <c r="M37" s="8">
        <f>VLOOKUP(A37,Tabla2[#All],38)</f>
        <v>8</v>
      </c>
      <c r="N37" s="60">
        <v>40</v>
      </c>
      <c r="O37" s="8">
        <f>VLOOKUP(A37,Tabla2[#All],267)</f>
        <v>2023</v>
      </c>
      <c r="P37" s="8">
        <f t="shared" si="0"/>
        <v>0</v>
      </c>
      <c r="Q37" s="60">
        <v>45</v>
      </c>
      <c r="R37" t="str">
        <f>VLOOKUP(A37,Tabla2[#All],39)</f>
        <v>No cumple</v>
      </c>
      <c r="S37" t="str">
        <f>VLOOKUP(A37,Tabla2[#All],40)</f>
        <v>No cumple</v>
      </c>
      <c r="T37" s="60">
        <v>0</v>
      </c>
      <c r="U37" s="8">
        <f t="shared" si="1"/>
        <v>85</v>
      </c>
      <c r="V37" s="8">
        <f>VLOOKUP(A37,Tabla2[#All],268)</f>
        <v>1</v>
      </c>
    </row>
  </sheetData>
  <autoFilter ref="A1:V37" xr:uid="{5E35826F-B1A3-4B6E-8DB5-B2E26ED92C51}"/>
  <phoneticPr fontId="14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52C03885C6EC4094FF768C9E59146A" ma:contentTypeVersion="13" ma:contentTypeDescription="Crear nuevo documento." ma:contentTypeScope="" ma:versionID="5c83300ce85a38dc7b1c1152275c76ef">
  <xsd:schema xmlns:xsd="http://www.w3.org/2001/XMLSchema" xmlns:xs="http://www.w3.org/2001/XMLSchema" xmlns:p="http://schemas.microsoft.com/office/2006/metadata/properties" xmlns:ns3="efb1e8b2-b54b-4fe8-b6b2-95c3482d5ef9" xmlns:ns4="75581c63-b8a8-4ab2-bc69-f81465d00142" targetNamespace="http://schemas.microsoft.com/office/2006/metadata/properties" ma:root="true" ma:fieldsID="a46bcb737474a1232c608f0c051409aa" ns3:_="" ns4:_="">
    <xsd:import namespace="efb1e8b2-b54b-4fe8-b6b2-95c3482d5ef9"/>
    <xsd:import namespace="75581c63-b8a8-4ab2-bc69-f81465d001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e8b2-b54b-4fe8-b6b2-95c3482d5e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81c63-b8a8-4ab2-bc69-f81465d0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581c63-b8a8-4ab2-bc69-f81465d001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4D2C1-E061-4617-87E2-DB5364B5E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1e8b2-b54b-4fe8-b6b2-95c3482d5ef9"/>
    <ds:schemaRef ds:uri="75581c63-b8a8-4ab2-bc69-f81465d001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26701-9E01-46CF-AB9C-1639AA19167C}">
  <ds:schemaRefs>
    <ds:schemaRef ds:uri="http://www.w3.org/XML/1998/namespace"/>
    <ds:schemaRef ds:uri="http://schemas.openxmlformats.org/package/2006/metadata/core-properties"/>
    <ds:schemaRef ds:uri="http://purl.org/dc/dcmitype/"/>
    <ds:schemaRef ds:uri="75581c63-b8a8-4ab2-bc69-f81465d0014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fb1e8b2-b54b-4fe8-b6b2-95c3482d5ef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C3BDB4-E966-4251-83E5-B2EF6BD97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Ofertas</vt:lpstr>
      <vt:lpstr>Taxi</vt:lpstr>
      <vt:lpstr>Buseta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Fonseca Mora - IS</dc:creator>
  <cp:lastModifiedBy>Samantha Fonseca Mora - IS</cp:lastModifiedBy>
  <dcterms:created xsi:type="dcterms:W3CDTF">2023-03-13T15:33:06Z</dcterms:created>
  <dcterms:modified xsi:type="dcterms:W3CDTF">2023-05-17T17:01:16Z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0x010100B352C03885C6EC4094FF768C9E59146A</vt:lpwstr>
  </property>
</Properties>
</file>